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ppark\Desktop\0FARMINGDALE\1ABLE ms\0Manuscript - East River Fish\0 ABLE ERID MANUSCRIPT\0Manuscript FINAL VERSION\"/>
    </mc:Choice>
  </mc:AlternateContent>
  <xr:revisionPtr revIDLastSave="0" documentId="13_ncr:1_{F8F7195A-8240-46AF-B0D6-CB3D5AC522C6}" xr6:coauthVersionLast="47" xr6:coauthVersionMax="47" xr10:uidLastSave="{00000000-0000-0000-0000-000000000000}"/>
  <bookViews>
    <workbookView xWindow="0" yWindow="0" windowWidth="22632" windowHeight="12360" xr2:uid="{3AB520B9-8AE3-4A67-BFCF-20F3644182C2}"/>
  </bookViews>
  <sheets>
    <sheet name="REAL DATA" sheetId="5" r:id="rId1"/>
    <sheet name="H - STUDENT" sheetId="4" r:id="rId2"/>
    <sheet name="H (Fishing Clinic) - INSTRUCTOR" sheetId="2" r:id="rId3"/>
    <sheet name="H (Seining Event) - INSTRUCTOR" sheetId="3" r:id="rId4"/>
    <sheet name="H (Recr. Angling) - INSTRUCTOR"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4" l="1"/>
  <c r="O36" i="4"/>
  <c r="O12" i="3"/>
  <c r="O13" i="3"/>
  <c r="O14" i="3"/>
  <c r="O15" i="3"/>
  <c r="O16" i="3"/>
  <c r="O17" i="3"/>
  <c r="O18" i="3"/>
  <c r="O19" i="3"/>
  <c r="O20" i="3"/>
  <c r="O21" i="3"/>
  <c r="O22" i="3"/>
  <c r="O23" i="3"/>
  <c r="O24" i="3"/>
  <c r="O25" i="3"/>
  <c r="O26" i="3"/>
  <c r="O27" i="3"/>
  <c r="O28" i="3"/>
  <c r="O29" i="3"/>
  <c r="O30" i="3"/>
  <c r="O31" i="3"/>
  <c r="O32" i="3"/>
  <c r="O33" i="3"/>
  <c r="O34" i="3"/>
  <c r="N12" i="3"/>
  <c r="N13" i="3"/>
  <c r="N14" i="3"/>
  <c r="N15" i="3"/>
  <c r="N16" i="3"/>
  <c r="N17" i="3"/>
  <c r="N18" i="3"/>
  <c r="N19" i="3"/>
  <c r="N20" i="3"/>
  <c r="N21" i="3"/>
  <c r="N22" i="3"/>
  <c r="N23" i="3"/>
  <c r="N24" i="3"/>
  <c r="N25" i="3"/>
  <c r="N26" i="3"/>
  <c r="N27" i="3"/>
  <c r="N28" i="3"/>
  <c r="N29" i="3"/>
  <c r="N30" i="3"/>
  <c r="N31" i="3"/>
  <c r="N32" i="3"/>
  <c r="N33" i="3"/>
  <c r="N34" i="3"/>
  <c r="M34" i="3"/>
  <c r="M33" i="3"/>
  <c r="M32" i="3"/>
  <c r="M31" i="3"/>
  <c r="M30" i="3"/>
  <c r="M29" i="3"/>
  <c r="M28" i="3"/>
  <c r="M27" i="3"/>
  <c r="M26" i="3"/>
  <c r="M25" i="3"/>
  <c r="M24" i="3"/>
  <c r="M23" i="3"/>
  <c r="M22" i="3"/>
  <c r="M21" i="3"/>
  <c r="M20" i="3"/>
  <c r="M19" i="3"/>
  <c r="M18" i="3"/>
  <c r="M16" i="3"/>
  <c r="M11" i="3"/>
  <c r="M13" i="4"/>
  <c r="M14" i="4"/>
  <c r="O15" i="4"/>
  <c r="O16" i="4"/>
  <c r="O17" i="4"/>
  <c r="O18" i="4"/>
  <c r="O19" i="4"/>
  <c r="O20" i="4"/>
  <c r="O21" i="4"/>
  <c r="O22" i="4"/>
  <c r="O23" i="4"/>
  <c r="O24" i="4"/>
  <c r="O25" i="4"/>
  <c r="O26" i="4"/>
  <c r="O27" i="4"/>
  <c r="O28" i="4"/>
  <c r="O29" i="4"/>
  <c r="O30" i="4"/>
  <c r="O31" i="4"/>
  <c r="O32" i="4"/>
  <c r="O33" i="4"/>
  <c r="O34" i="4"/>
  <c r="N15" i="4"/>
  <c r="N16" i="4"/>
  <c r="N17" i="4"/>
  <c r="N18" i="4"/>
  <c r="N19" i="4"/>
  <c r="N20" i="4"/>
  <c r="N21" i="4"/>
  <c r="N22" i="4"/>
  <c r="N23" i="4"/>
  <c r="N24" i="4"/>
  <c r="N25" i="4"/>
  <c r="N26" i="4"/>
  <c r="N27" i="4"/>
  <c r="N28" i="4"/>
  <c r="N29" i="4"/>
  <c r="N30" i="4"/>
  <c r="N31" i="4"/>
  <c r="N32" i="4"/>
  <c r="N33" i="4"/>
  <c r="N34" i="4"/>
  <c r="N35" i="4"/>
  <c r="N36" i="4"/>
  <c r="M36" i="4"/>
  <c r="M35" i="4"/>
  <c r="M34" i="4"/>
  <c r="M33" i="4"/>
  <c r="M32" i="4"/>
  <c r="M31" i="4"/>
  <c r="M30" i="4"/>
  <c r="M29" i="4"/>
  <c r="M28" i="4"/>
  <c r="M27" i="4"/>
  <c r="M26" i="4"/>
  <c r="M25" i="4"/>
  <c r="M24" i="4"/>
  <c r="M23" i="4"/>
  <c r="M22" i="4"/>
  <c r="M21" i="4"/>
  <c r="M20" i="4"/>
  <c r="M19" i="4"/>
  <c r="M18" i="4"/>
  <c r="M17" i="4"/>
  <c r="M16" i="4"/>
  <c r="M15" i="4"/>
  <c r="O17" i="2"/>
  <c r="O18" i="2"/>
  <c r="O19" i="2"/>
  <c r="O20" i="2"/>
  <c r="O16" i="2"/>
  <c r="N17" i="2"/>
  <c r="N18" i="2"/>
  <c r="N19" i="2"/>
  <c r="N20" i="2"/>
  <c r="N16" i="2"/>
  <c r="M22" i="2"/>
  <c r="M21" i="2"/>
  <c r="M20" i="2"/>
  <c r="M19" i="2"/>
  <c r="M18" i="2"/>
  <c r="M17" i="2"/>
  <c r="M16" i="2"/>
  <c r="M15" i="2"/>
  <c r="M13" i="2"/>
  <c r="M12" i="2"/>
  <c r="M18" i="1"/>
  <c r="M17" i="1"/>
  <c r="M16" i="1"/>
  <c r="M15" i="1"/>
  <c r="M14" i="1"/>
  <c r="M13" i="1"/>
  <c r="M12" i="1"/>
  <c r="M11" i="1"/>
  <c r="H40" i="4"/>
  <c r="N14" i="4" l="1"/>
  <c r="O14" i="4" s="1"/>
  <c r="H38" i="3"/>
  <c r="H26" i="2"/>
  <c r="N15" i="2" l="1"/>
  <c r="O15" i="2" s="1"/>
  <c r="M14" i="2"/>
  <c r="N14" i="2" s="1"/>
  <c r="O14" i="2" s="1"/>
  <c r="N13" i="2"/>
  <c r="O13" i="2" s="1"/>
  <c r="N21" i="2"/>
  <c r="O21" i="2" s="1"/>
  <c r="N12" i="2"/>
  <c r="O12" i="2" s="1"/>
  <c r="M40" i="4"/>
  <c r="N13" i="4"/>
  <c r="O13" i="4" s="1"/>
  <c r="O40" i="4" s="1"/>
  <c r="S40" i="4" s="1"/>
  <c r="M15" i="3"/>
  <c r="M17" i="3"/>
  <c r="M14" i="3"/>
  <c r="N11" i="3"/>
  <c r="O11" i="3" s="1"/>
  <c r="M13" i="3"/>
  <c r="M12" i="3"/>
  <c r="H22" i="1"/>
  <c r="M26" i="2" l="1"/>
  <c r="N22" i="2"/>
  <c r="O22" i="2" s="1"/>
  <c r="O26" i="2" s="1"/>
  <c r="S26" i="2" s="1"/>
  <c r="N15" i="1"/>
  <c r="O15" i="1" s="1"/>
  <c r="N17" i="1"/>
  <c r="O17" i="1" s="1"/>
  <c r="N13" i="1"/>
  <c r="O13" i="1" s="1"/>
  <c r="N14" i="1"/>
  <c r="O14" i="1" s="1"/>
  <c r="N16" i="1"/>
  <c r="O16" i="1" s="1"/>
  <c r="O38" i="3"/>
  <c r="S38" i="3" s="1"/>
  <c r="M38" i="3"/>
  <c r="N11" i="1"/>
  <c r="O11" i="1" s="1"/>
  <c r="N12" i="1"/>
  <c r="O12" i="1" s="1"/>
  <c r="N18" i="1"/>
  <c r="O18" i="1" s="1"/>
  <c r="M22" i="1" l="1"/>
  <c r="O22" i="1"/>
  <c r="S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H11" authorId="0" shapeId="0" xr:uid="{FEA5111B-A1CD-4D37-BB36-344F2BC16943}">
      <text>
        <r>
          <rPr>
            <sz val="9"/>
            <color indexed="81"/>
            <rFont val="Tahoma"/>
          </rPr>
          <t>Enter your data into this column.</t>
        </r>
      </text>
    </comment>
    <comment ref="I11" authorId="0" shapeId="0" xr:uid="{8FEB5C0F-BCEA-46AE-993E-2772CB1B8159}">
      <text>
        <r>
          <rPr>
            <sz val="9"/>
            <color indexed="81"/>
            <rFont val="Tahoma"/>
            <family val="2"/>
          </rPr>
          <t>Rank of species - the species with highest abundance was rank equal to 1.</t>
        </r>
      </text>
    </comment>
    <comment ref="A24" authorId="0" shapeId="0" xr:uid="{22D91F45-4CE7-4870-98BD-5647C3BEE2C1}">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M37" authorId="0" shapeId="0" xr:uid="{D392BA99-DC38-457A-8D50-4C5273B46C23}">
      <text>
        <r>
          <rPr>
            <sz val="9"/>
            <color indexed="81"/>
            <rFont val="Tahoma"/>
            <family val="2"/>
          </rPr>
          <t>Delete all unused cells, otherwise an error message will result.</t>
        </r>
      </text>
    </comment>
    <comment ref="N37" authorId="0" shapeId="0" xr:uid="{4B93AC3C-8406-4D0E-A0C5-94D2719A8692}">
      <text>
        <r>
          <rPr>
            <sz val="9"/>
            <color indexed="81"/>
            <rFont val="Tahoma"/>
            <family val="2"/>
          </rPr>
          <t>Delete all unused cells, otherwise an error message will result.</t>
        </r>
      </text>
    </comment>
    <comment ref="O37" authorId="0" shapeId="0" xr:uid="{91862FA0-D7D9-42BB-B522-2B0B9F404EEF}">
      <text>
        <r>
          <rPr>
            <sz val="9"/>
            <color indexed="81"/>
            <rFont val="Tahoma"/>
            <family val="2"/>
          </rPr>
          <t>Delete all unused cells, otherwise an error message will result.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H10" authorId="0" shapeId="0" xr:uid="{2C58F826-41DC-4894-9722-00B3DBDC41F2}">
      <text>
        <r>
          <rPr>
            <sz val="9"/>
            <color indexed="81"/>
            <rFont val="Tahoma"/>
          </rPr>
          <t>Enter your data into this column.</t>
        </r>
      </text>
    </comment>
    <comment ref="I10" authorId="0" shapeId="0" xr:uid="{4FB1307E-3D46-49A8-84FD-A2F72811CD21}">
      <text>
        <r>
          <rPr>
            <b/>
            <sz val="9"/>
            <color indexed="81"/>
            <rFont val="Tahoma"/>
            <family val="2"/>
          </rPr>
          <t>Peter Park:</t>
        </r>
        <r>
          <rPr>
            <sz val="9"/>
            <color indexed="81"/>
            <rFont val="Tahoma"/>
            <family val="2"/>
          </rPr>
          <t xml:space="preserve">
Rank of species - the species with highest abundance was rank equal to 1.</t>
        </r>
      </text>
    </comment>
    <comment ref="A16" authorId="0" shapeId="0" xr:uid="{952E2824-C6B5-4667-8638-EEF72647A996}">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M23" authorId="0" shapeId="0" xr:uid="{2369271C-CC75-4A9C-AA9A-1F6E89467FFE}">
      <text>
        <r>
          <rPr>
            <sz val="9"/>
            <color indexed="81"/>
            <rFont val="Tahoma"/>
            <family val="2"/>
          </rPr>
          <t>Delete all unused cells, otherwise an error message will result.</t>
        </r>
      </text>
    </comment>
    <comment ref="N23" authorId="0" shapeId="0" xr:uid="{41AF474F-4956-4E60-876C-6CB294C93887}">
      <text>
        <r>
          <rPr>
            <b/>
            <sz val="9"/>
            <color indexed="81"/>
            <rFont val="Tahoma"/>
            <family val="2"/>
          </rPr>
          <t>Peter Park:</t>
        </r>
        <r>
          <rPr>
            <sz val="9"/>
            <color indexed="81"/>
            <rFont val="Tahoma"/>
            <family val="2"/>
          </rPr>
          <t xml:space="preserve">
Delete all unused cells, otherwise an error message will result.</t>
        </r>
      </text>
    </comment>
    <comment ref="O23" authorId="0" shapeId="0" xr:uid="{0A7279E6-5916-449B-B36B-F3206163CC10}">
      <text>
        <r>
          <rPr>
            <b/>
            <sz val="9"/>
            <color indexed="81"/>
            <rFont val="Tahoma"/>
            <family val="2"/>
          </rPr>
          <t>Peter Park:</t>
        </r>
        <r>
          <rPr>
            <sz val="9"/>
            <color indexed="81"/>
            <rFont val="Tahoma"/>
            <family val="2"/>
          </rPr>
          <t xml:space="preserve">
Delete all unused cells, otherwise an error message will result.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H9" authorId="0" shapeId="0" xr:uid="{EF7C2994-081D-49FE-ADFB-28C9A4835FDE}">
      <text>
        <r>
          <rPr>
            <sz val="9"/>
            <color indexed="81"/>
            <rFont val="Tahoma"/>
          </rPr>
          <t>Enter your data into this column.</t>
        </r>
      </text>
    </comment>
    <comment ref="I9" authorId="0" shapeId="0" xr:uid="{0DB352F3-4836-4C5F-9335-012BA6DC119B}">
      <text>
        <r>
          <rPr>
            <b/>
            <sz val="9"/>
            <color indexed="81"/>
            <rFont val="Tahoma"/>
            <family val="2"/>
          </rPr>
          <t>Peter Park:</t>
        </r>
        <r>
          <rPr>
            <sz val="9"/>
            <color indexed="81"/>
            <rFont val="Tahoma"/>
            <family val="2"/>
          </rPr>
          <t xml:space="preserve">
Rank of species - the species with highest abundance was rank equal to 1.</t>
        </r>
      </text>
    </comment>
    <comment ref="A21" authorId="0" shapeId="0" xr:uid="{E97ABBE7-B3A3-47F4-AA5A-46D18014F5EC}">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M35" authorId="0" shapeId="0" xr:uid="{A674AD73-50C4-40CF-B1C1-C80383E1E9E9}">
      <text>
        <r>
          <rPr>
            <sz val="9"/>
            <color indexed="81"/>
            <rFont val="Tahoma"/>
            <family val="2"/>
          </rPr>
          <t>Delete all unused cells, otherwise an error message will result.</t>
        </r>
      </text>
    </comment>
    <comment ref="N35" authorId="0" shapeId="0" xr:uid="{1C463381-3459-4158-9F33-A25FBD4E94B4}">
      <text>
        <r>
          <rPr>
            <sz val="9"/>
            <color indexed="81"/>
            <rFont val="Tahoma"/>
            <family val="2"/>
          </rPr>
          <t xml:space="preserve">Delete all unused cells, otherwise an error message will result.
</t>
        </r>
      </text>
    </comment>
    <comment ref="O35" authorId="0" shapeId="0" xr:uid="{1568E9D9-31C6-4121-A2AA-447C8CA31605}">
      <text>
        <r>
          <rPr>
            <sz val="9"/>
            <color indexed="81"/>
            <rFont val="Tahoma"/>
            <family val="2"/>
          </rPr>
          <t xml:space="preserve">Delete all unused cells, otherwise an error message will result.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H9" authorId="0" shapeId="0" xr:uid="{ADF5B2F3-6CAF-4416-8D50-9457F5EDD916}">
      <text>
        <r>
          <rPr>
            <sz val="9"/>
            <color indexed="81"/>
            <rFont val="Tahoma"/>
          </rPr>
          <t>Enter your data into this column.</t>
        </r>
      </text>
    </comment>
    <comment ref="I9" authorId="0" shapeId="0" xr:uid="{E87EDEE7-A4E0-48C8-ABE4-71AFEA09496A}">
      <text>
        <r>
          <rPr>
            <b/>
            <sz val="9"/>
            <color indexed="81"/>
            <rFont val="Tahoma"/>
            <family val="2"/>
          </rPr>
          <t>Peter Park:</t>
        </r>
        <r>
          <rPr>
            <sz val="9"/>
            <color indexed="81"/>
            <rFont val="Tahoma"/>
            <family val="2"/>
          </rPr>
          <t xml:space="preserve">
Rank of species - the species with highest abundance was rank equal to 1.</t>
        </r>
      </text>
    </comment>
    <comment ref="A14" authorId="0" shapeId="0" xr:uid="{78617EC9-86B1-488D-B8B5-9F00DC82C24C}">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 ref="M19" authorId="0" shapeId="0" xr:uid="{2AA504DF-58FD-4417-8A18-066F7892C860}">
      <text>
        <r>
          <rPr>
            <sz val="9"/>
            <color indexed="81"/>
            <rFont val="Tahoma"/>
            <family val="2"/>
          </rPr>
          <t>Delete all unused cells, otherwise an error message will result.</t>
        </r>
      </text>
    </comment>
    <comment ref="N19" authorId="0" shapeId="0" xr:uid="{1DCC8347-D3B0-4AE3-9791-BE67AF1C6E01}">
      <text>
        <r>
          <rPr>
            <sz val="9"/>
            <color indexed="81"/>
            <rFont val="Tahoma"/>
            <family val="2"/>
          </rPr>
          <t>Delete all unused cells, otherwise an error message will result.</t>
        </r>
      </text>
    </comment>
    <comment ref="O19" authorId="0" shapeId="0" xr:uid="{36A4F1F1-DA10-4A3C-A51A-B0568CB71BCB}">
      <text>
        <r>
          <rPr>
            <sz val="9"/>
            <color indexed="81"/>
            <rFont val="Tahoma"/>
            <family val="2"/>
          </rPr>
          <t>Delete all unused cells, otherwise an error message will result.</t>
        </r>
      </text>
    </comment>
  </commentList>
</comments>
</file>

<file path=xl/sharedStrings.xml><?xml version="1.0" encoding="utf-8"?>
<sst xmlns="http://schemas.openxmlformats.org/spreadsheetml/2006/main" count="508" uniqueCount="91">
  <si>
    <t>Zone</t>
  </si>
  <si>
    <t>Method</t>
  </si>
  <si>
    <t>Abundance</t>
  </si>
  <si>
    <t>p</t>
  </si>
  <si>
    <t>ln (p)</t>
  </si>
  <si>
    <t>p*ln(p)</t>
  </si>
  <si>
    <t>Common Name</t>
  </si>
  <si>
    <t>Dates:</t>
  </si>
  <si>
    <t>Location:</t>
  </si>
  <si>
    <t>Method(s):</t>
  </si>
  <si>
    <t>Notes:</t>
  </si>
  <si>
    <t>DIVERSITY INDEX</t>
  </si>
  <si>
    <t>Shannon-Wiener Index (H)</t>
  </si>
  <si>
    <t>Shannon-Wiener (H)</t>
  </si>
  <si>
    <t>Column Sum:</t>
  </si>
  <si>
    <t>Species  Rank</t>
  </si>
  <si>
    <t>Species Rank</t>
  </si>
  <si>
    <t>Fish caught using non-listed methods were excluded.</t>
  </si>
  <si>
    <r>
      <rPr>
        <sz val="12"/>
        <color theme="1"/>
        <rFont val="HGGothicE"/>
        <family val="3"/>
        <charset val="128"/>
      </rPr>
      <t>- Σ</t>
    </r>
    <r>
      <rPr>
        <sz val="12"/>
        <color theme="1"/>
        <rFont val="Calibri"/>
        <family val="2"/>
      </rPr>
      <t xml:space="preserve"> p * ln(p)</t>
    </r>
  </si>
  <si>
    <t>Scientific Name</t>
  </si>
  <si>
    <t>Anguilla rostrata</t>
  </si>
  <si>
    <t>Centropristis striata</t>
  </si>
  <si>
    <t>Morone saxatilis</t>
  </si>
  <si>
    <t>Opsanus tau</t>
  </si>
  <si>
    <t>Paralichthys dentatus</t>
  </si>
  <si>
    <t>Pomatomus saltatrix</t>
  </si>
  <si>
    <t>Stenotomus chrysops</t>
  </si>
  <si>
    <t>Tautoga onitis</t>
  </si>
  <si>
    <t>Urophycis regia</t>
  </si>
  <si>
    <t>Menidia menidia</t>
  </si>
  <si>
    <t>Microgadus tomcod</t>
  </si>
  <si>
    <t>Morone americana</t>
  </si>
  <si>
    <t>Pseudopleuronectes americanus</t>
  </si>
  <si>
    <t>Syngnathus fuscus</t>
  </si>
  <si>
    <t>Anchoa mitchilli</t>
  </si>
  <si>
    <t>Bairdiella chrysoura</t>
  </si>
  <si>
    <t>Brevoortia tyrannus</t>
  </si>
  <si>
    <t>- Σ p * ln(p)</t>
  </si>
  <si>
    <t>→</t>
  </si>
  <si>
    <t>Check Your Work!</t>
  </si>
  <si>
    <t>The above column sum</t>
  </si>
  <si>
    <t>must equal 1.</t>
  </si>
  <si>
    <t>Date</t>
  </si>
  <si>
    <t>Zone 9</t>
  </si>
  <si>
    <t>Recreational Angling (data provided by anglers)</t>
  </si>
  <si>
    <t>Public Seining Event</t>
  </si>
  <si>
    <t>anchovy, striped (n)</t>
  </si>
  <si>
    <t>Anchoa hepsetus</t>
  </si>
  <si>
    <t>Z9</t>
  </si>
  <si>
    <t>Public Fishing Clinic</t>
  </si>
  <si>
    <t>bass, striped (n)</t>
  </si>
  <si>
    <t>bluefish (n)</t>
  </si>
  <si>
    <t>Tautogolabrus adspersus</t>
  </si>
  <si>
    <t>dogfish, smooth (n)</t>
  </si>
  <si>
    <t>Mustelus canis</t>
  </si>
  <si>
    <t>eel, American (n)</t>
  </si>
  <si>
    <t>hake, spotted (n)</t>
  </si>
  <si>
    <t>perch, white (n)</t>
  </si>
  <si>
    <t>sea bass, black (n)</t>
  </si>
  <si>
    <t>toadfish, oyster (n)</t>
  </si>
  <si>
    <r>
      <t xml:space="preserve">cunner </t>
    </r>
    <r>
      <rPr>
        <i/>
        <sz val="11"/>
        <color rgb="FF00B050"/>
        <rFont val="Calibri"/>
        <family val="2"/>
        <scheme val="minor"/>
      </rPr>
      <t>(bergall, chogy)</t>
    </r>
    <r>
      <rPr>
        <sz val="11"/>
        <color rgb="FF00B050"/>
        <rFont val="Calibri"/>
        <family val="2"/>
        <scheme val="minor"/>
      </rPr>
      <t xml:space="preserve"> (n)</t>
    </r>
  </si>
  <si>
    <r>
      <t xml:space="preserve">scup </t>
    </r>
    <r>
      <rPr>
        <i/>
        <sz val="11"/>
        <color rgb="FF00B050"/>
        <rFont val="Calibri"/>
        <family val="2"/>
        <scheme val="minor"/>
      </rPr>
      <t>(porgy)</t>
    </r>
    <r>
      <rPr>
        <sz val="11"/>
        <color rgb="FF00B050"/>
        <rFont val="Calibri"/>
        <family val="2"/>
        <scheme val="minor"/>
      </rPr>
      <t xml:space="preserve"> (n)</t>
    </r>
  </si>
  <si>
    <t>alewife (n)</t>
  </si>
  <si>
    <t>Alosa pseudoharengus</t>
  </si>
  <si>
    <t>anchovy, bay (n)</t>
  </si>
  <si>
    <t>flounder, winter (n)</t>
  </si>
  <si>
    <t>herring, Atlantic (n)</t>
  </si>
  <si>
    <t>Clupea harengus</t>
  </si>
  <si>
    <t>herring, blueback (n)</t>
  </si>
  <si>
    <t>Alosa aestivalis</t>
  </si>
  <si>
    <t>menhaden, Atlantic (n)</t>
  </si>
  <si>
    <t>needlefish, Atlantic (n)</t>
  </si>
  <si>
    <t>Strongylura marina</t>
  </si>
  <si>
    <t>perch, silver (n)</t>
  </si>
  <si>
    <t>pipefish, northern (n)</t>
  </si>
  <si>
    <t>puffer, northern (n)</t>
  </si>
  <si>
    <t>Sphoeroides maculatus</t>
  </si>
  <si>
    <t>silverside, Atlantic (n)</t>
  </si>
  <si>
    <t>skilletfish (n)</t>
  </si>
  <si>
    <t>Gobiesox strumosus</t>
  </si>
  <si>
    <t>Leiostomus xanthurus</t>
  </si>
  <si>
    <t>tomcod, Atlantic (n)</t>
  </si>
  <si>
    <r>
      <t xml:space="preserve">flounder, summer </t>
    </r>
    <r>
      <rPr>
        <i/>
        <sz val="11"/>
        <color rgb="FF00B050"/>
        <rFont val="Calibri"/>
        <family val="2"/>
        <scheme val="minor"/>
      </rPr>
      <t>(fluke)</t>
    </r>
    <r>
      <rPr>
        <sz val="11"/>
        <color rgb="FF00B050"/>
        <rFont val="Calibri"/>
        <family val="2"/>
        <scheme val="minor"/>
      </rPr>
      <t xml:space="preserve"> (n)</t>
    </r>
  </si>
  <si>
    <r>
      <t xml:space="preserve">spot </t>
    </r>
    <r>
      <rPr>
        <i/>
        <sz val="11"/>
        <color rgb="FF00B050"/>
        <rFont val="Calibri"/>
        <family val="2"/>
        <scheme val="minor"/>
      </rPr>
      <t>(Lafayette)</t>
    </r>
    <r>
      <rPr>
        <sz val="11"/>
        <color rgb="FF00B050"/>
        <rFont val="Calibri"/>
        <family val="2"/>
        <scheme val="minor"/>
      </rPr>
      <t xml:space="preserve"> (n)</t>
    </r>
  </si>
  <si>
    <r>
      <t xml:space="preserve">tautog </t>
    </r>
    <r>
      <rPr>
        <i/>
        <sz val="11"/>
        <color rgb="FF00B050"/>
        <rFont val="Calibri"/>
        <family val="2"/>
        <scheme val="minor"/>
      </rPr>
      <t>(blackfish)</t>
    </r>
    <r>
      <rPr>
        <sz val="11"/>
        <color rgb="FF00B050"/>
        <rFont val="Calibri"/>
        <family val="2"/>
        <scheme val="minor"/>
      </rPr>
      <t xml:space="preserve"> (n)</t>
    </r>
  </si>
  <si>
    <t>Recreational Angling</t>
  </si>
  <si>
    <t xml:space="preserve">STUDENT VERSION </t>
  </si>
  <si>
    <t>ANSWER KEY - PUBLIC SEINING EVENT</t>
  </si>
  <si>
    <t>ANSWER KEY - PUBLIC FISHING CLINIC EVENT</t>
  </si>
  <si>
    <t>Public Fishing Clinic Event</t>
  </si>
  <si>
    <t>ANSWER KEY - RECREATIONAL ANGLING (Data Provided By Anglers)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</si>
</sst>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m/d/yy"/>
  </numFmts>
  <fonts count="27">
    <font>
      <sz val="11"/>
      <color theme="1"/>
      <name val="Calibri"/>
      <family val="2"/>
      <scheme val="minor"/>
    </font>
    <font>
      <b/>
      <sz val="12"/>
      <color rgb="FF0000FF"/>
      <name val="Calibri"/>
      <family val="2"/>
      <scheme val="minor"/>
    </font>
    <font>
      <sz val="11"/>
      <color rgb="FF000000"/>
      <name val="Calibri"/>
      <family val="2"/>
    </font>
    <font>
      <b/>
      <sz val="11"/>
      <color theme="1"/>
      <name val="Calibri"/>
      <family val="2"/>
      <scheme val="minor"/>
    </font>
    <font>
      <sz val="12"/>
      <color theme="1"/>
      <name val="Calibri"/>
      <family val="3"/>
      <charset val="128"/>
    </font>
    <font>
      <sz val="12"/>
      <color theme="1"/>
      <name val="HGGothicE"/>
      <family val="3"/>
      <charset val="128"/>
    </font>
    <font>
      <sz val="12"/>
      <color theme="1"/>
      <name val="Calibri"/>
      <family val="2"/>
    </font>
    <font>
      <i/>
      <sz val="11"/>
      <color theme="1"/>
      <name val="Calibri"/>
      <family val="2"/>
      <scheme val="minor"/>
    </font>
    <font>
      <sz val="12"/>
      <color theme="1"/>
      <name val="Calibri"/>
      <family val="2"/>
      <scheme val="minor"/>
    </font>
    <font>
      <sz val="12"/>
      <name val="Calibri"/>
      <family val="2"/>
      <scheme val="minor"/>
    </font>
    <font>
      <sz val="12"/>
      <color rgb="FF0066FF"/>
      <name val="Calibri"/>
      <family val="2"/>
      <scheme val="minor"/>
    </font>
    <font>
      <i/>
      <sz val="12"/>
      <name val="Calibri"/>
      <family val="2"/>
      <scheme val="minor"/>
    </font>
    <font>
      <i/>
      <sz val="12"/>
      <color theme="1"/>
      <name val="Calibri"/>
      <family val="2"/>
      <scheme val="minor"/>
    </font>
    <font>
      <b/>
      <sz val="12"/>
      <name val="Calibri"/>
      <family val="2"/>
      <scheme val="minor"/>
    </font>
    <font>
      <b/>
      <sz val="12"/>
      <color theme="1"/>
      <name val="Calibri"/>
      <family val="2"/>
      <scheme val="minor"/>
    </font>
    <font>
      <b/>
      <sz val="12"/>
      <color rgb="FF0066FF"/>
      <name val="Calibri"/>
      <family val="2"/>
      <scheme val="minor"/>
    </font>
    <font>
      <sz val="12"/>
      <color rgb="FF00B050"/>
      <name val="Calibri"/>
      <family val="2"/>
      <scheme val="minor"/>
    </font>
    <font>
      <sz val="12"/>
      <color rgb="FFFF0000"/>
      <name val="Calibri"/>
      <family val="2"/>
      <scheme val="minor"/>
    </font>
    <font>
      <b/>
      <sz val="12"/>
      <color rgb="FFFF0000"/>
      <name val="Calibri"/>
      <family val="2"/>
      <scheme val="minor"/>
    </font>
    <font>
      <sz val="9"/>
      <color indexed="81"/>
      <name val="Tahoma"/>
      <family val="2"/>
    </font>
    <font>
      <sz val="9"/>
      <color indexed="81"/>
      <name val="Tahoma"/>
    </font>
    <font>
      <i/>
      <sz val="12"/>
      <color rgb="FF00B050"/>
      <name val="Calibri"/>
      <family val="2"/>
      <scheme val="minor"/>
    </font>
    <font>
      <b/>
      <sz val="9"/>
      <color indexed="81"/>
      <name val="Tahoma"/>
      <family val="2"/>
    </font>
    <font>
      <sz val="11"/>
      <color rgb="FF00B050"/>
      <name val="Calibri"/>
      <family val="2"/>
      <scheme val="minor"/>
    </font>
    <font>
      <i/>
      <sz val="11"/>
      <color rgb="FF00B050"/>
      <name val="Calibri"/>
      <family val="2"/>
      <scheme val="minor"/>
    </font>
    <font>
      <sz val="11"/>
      <color rgb="FF00B050"/>
      <name val="Calibri"/>
      <family val="2"/>
    </font>
    <font>
      <i/>
      <sz val="11"/>
      <color rgb="FF00B050"/>
      <name val="Calibri"/>
      <family val="2"/>
    </font>
  </fonts>
  <fills count="9">
    <fill>
      <patternFill patternType="none"/>
    </fill>
    <fill>
      <patternFill patternType="gray125"/>
    </fill>
    <fill>
      <patternFill patternType="solid">
        <fgColor rgb="FFFFFF00"/>
        <bgColor indexed="64"/>
      </patternFill>
    </fill>
    <fill>
      <patternFill patternType="solid">
        <fgColor rgb="FF00FFFF"/>
        <bgColor indexed="64"/>
      </patternFill>
    </fill>
    <fill>
      <patternFill patternType="solid">
        <fgColor theme="0" tint="-0.249977111117893"/>
        <bgColor indexed="64"/>
      </patternFill>
    </fill>
    <fill>
      <patternFill patternType="solid">
        <fgColor rgb="FF00FF00"/>
        <bgColor indexed="64"/>
      </patternFill>
    </fill>
    <fill>
      <patternFill patternType="solid">
        <fgColor rgb="FFFF0000"/>
        <bgColor indexed="64"/>
      </patternFill>
    </fill>
    <fill>
      <patternFill patternType="solid">
        <fgColor rgb="FFFFFFCC"/>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 fillId="0" borderId="0"/>
    <xf numFmtId="0" fontId="2" fillId="0" borderId="0"/>
  </cellStyleXfs>
  <cellXfs count="151">
    <xf numFmtId="0" fontId="0" fillId="0" borderId="0" xfId="0"/>
    <xf numFmtId="0" fontId="1" fillId="0" borderId="1" xfId="0" applyFont="1" applyBorder="1" applyAlignment="1">
      <alignment horizontal="center" vertical="top" wrapText="1"/>
    </xf>
    <xf numFmtId="0" fontId="0" fillId="0" borderId="0" xfId="0" applyBorder="1"/>
    <xf numFmtId="0" fontId="0" fillId="0" borderId="0" xfId="0" applyBorder="1" applyAlignment="1">
      <alignment horizontal="center" vertical="center"/>
    </xf>
    <xf numFmtId="164" fontId="1" fillId="0" borderId="0"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3" fillId="0" borderId="0" xfId="0" applyFont="1" applyBorder="1"/>
    <xf numFmtId="164" fontId="1" fillId="2" borderId="3" xfId="0" applyNumberFormat="1" applyFont="1" applyFill="1" applyBorder="1" applyAlignment="1">
      <alignment horizontal="center" vertical="top" wrapText="1"/>
    </xf>
    <xf numFmtId="0" fontId="0" fillId="0" borderId="0" xfId="0" applyFill="1" applyBorder="1"/>
    <xf numFmtId="49" fontId="4" fillId="2" borderId="4" xfId="0" applyNumberFormat="1" applyFont="1" applyFill="1" applyBorder="1" applyAlignment="1">
      <alignment horizontal="center"/>
    </xf>
    <xf numFmtId="0" fontId="7" fillId="0" borderId="0" xfId="0" applyFont="1" applyBorder="1" applyAlignment="1">
      <alignment horizontal="center" vertical="top"/>
    </xf>
    <xf numFmtId="0" fontId="0"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Fill="1" applyBorder="1" applyAlignment="1">
      <alignment horizontal="center" vertical="center" wrapText="1"/>
    </xf>
    <xf numFmtId="0" fontId="8" fillId="0" borderId="0" xfId="0" applyFont="1" applyBorder="1"/>
    <xf numFmtId="0" fontId="8" fillId="4" borderId="1" xfId="0" applyFont="1" applyFill="1" applyBorder="1" applyAlignment="1">
      <alignment horizontal="center" vertical="center"/>
    </xf>
    <xf numFmtId="0" fontId="9" fillId="4" borderId="1" xfId="0" applyFont="1" applyFill="1" applyBorder="1" applyAlignment="1">
      <alignment horizontal="center" wrapText="1"/>
    </xf>
    <xf numFmtId="0" fontId="9" fillId="4" borderId="1" xfId="0" applyFont="1" applyFill="1" applyBorder="1" applyAlignment="1">
      <alignment horizontal="center"/>
    </xf>
    <xf numFmtId="0" fontId="10" fillId="4" borderId="1" xfId="0" applyFont="1" applyFill="1" applyBorder="1" applyAlignment="1">
      <alignment horizontal="center"/>
    </xf>
    <xf numFmtId="0" fontId="8" fillId="4" borderId="1" xfId="0" applyFont="1" applyFill="1" applyBorder="1" applyAlignment="1">
      <alignment horizontal="center"/>
    </xf>
    <xf numFmtId="0" fontId="8" fillId="0" borderId="0" xfId="0" applyFont="1" applyFill="1" applyBorder="1" applyAlignment="1">
      <alignment horizontal="center"/>
    </xf>
    <xf numFmtId="164" fontId="8" fillId="0" borderId="0" xfId="0" applyNumberFormat="1" applyFont="1" applyBorder="1" applyAlignment="1">
      <alignment horizontal="center"/>
    </xf>
    <xf numFmtId="0" fontId="8" fillId="0" borderId="1" xfId="0" applyFont="1" applyBorder="1" applyAlignment="1">
      <alignment horizontal="center"/>
    </xf>
    <xf numFmtId="165" fontId="8" fillId="0" borderId="1" xfId="0" applyNumberFormat="1" applyFont="1" applyBorder="1" applyAlignment="1">
      <alignment horizontal="center"/>
    </xf>
    <xf numFmtId="0" fontId="8" fillId="3" borderId="0" xfId="0" applyFont="1" applyFill="1" applyBorder="1"/>
    <xf numFmtId="0" fontId="8" fillId="0" borderId="0" xfId="0" applyFont="1" applyBorder="1" applyAlignment="1">
      <alignment horizontal="center" vertical="center"/>
    </xf>
    <xf numFmtId="0" fontId="9" fillId="0" borderId="0" xfId="0" applyFont="1" applyBorder="1" applyAlignment="1">
      <alignment horizontal="center" wrapText="1"/>
    </xf>
    <xf numFmtId="49" fontId="8" fillId="0" borderId="0" xfId="0" applyNumberFormat="1" applyFont="1" applyBorder="1" applyAlignment="1">
      <alignment horizontal="center" vertical="center"/>
    </xf>
    <xf numFmtId="0" fontId="8" fillId="0" borderId="0" xfId="0" applyFont="1" applyBorder="1" applyAlignment="1">
      <alignment horizontal="center"/>
    </xf>
    <xf numFmtId="0" fontId="13" fillId="0" borderId="0" xfId="0" applyFont="1" applyBorder="1" applyAlignment="1">
      <alignment horizontal="center" wrapText="1"/>
    </xf>
    <xf numFmtId="0" fontId="14" fillId="0" borderId="0" xfId="0" applyFont="1" applyBorder="1" applyAlignment="1">
      <alignment horizontal="center"/>
    </xf>
    <xf numFmtId="0" fontId="14" fillId="0" borderId="0" xfId="0" applyFont="1" applyFill="1" applyBorder="1" applyAlignment="1">
      <alignment horizontal="center"/>
    </xf>
    <xf numFmtId="164" fontId="15" fillId="0" borderId="0" xfId="0" applyNumberFormat="1" applyFont="1" applyBorder="1" applyAlignment="1">
      <alignment horizontal="center"/>
    </xf>
    <xf numFmtId="165" fontId="15" fillId="0" borderId="4" xfId="0" applyNumberFormat="1" applyFont="1" applyBorder="1" applyAlignment="1">
      <alignment horizontal="center"/>
    </xf>
    <xf numFmtId="0" fontId="10" fillId="0" borderId="0" xfId="0" applyFont="1" applyBorder="1" applyAlignment="1">
      <alignment horizontal="center"/>
    </xf>
    <xf numFmtId="0" fontId="11" fillId="0" borderId="0" xfId="0" applyFont="1" applyBorder="1" applyAlignment="1">
      <alignment horizontal="center" vertical="top"/>
    </xf>
    <xf numFmtId="0" fontId="8" fillId="0" borderId="0" xfId="0" applyFont="1"/>
    <xf numFmtId="0" fontId="8" fillId="0" borderId="0" xfId="0" applyFont="1" applyFill="1" applyBorder="1"/>
    <xf numFmtId="0" fontId="12" fillId="0" borderId="0" xfId="0" applyFont="1" applyBorder="1" applyAlignment="1">
      <alignment horizontal="center" vertical="top"/>
    </xf>
    <xf numFmtId="0" fontId="13" fillId="2" borderId="5" xfId="0" applyFont="1" applyFill="1" applyBorder="1" applyAlignment="1">
      <alignment horizontal="center"/>
    </xf>
    <xf numFmtId="0" fontId="1" fillId="2" borderId="6" xfId="0" applyFont="1" applyFill="1" applyBorder="1" applyAlignment="1">
      <alignment horizontal="left"/>
    </xf>
    <xf numFmtId="165" fontId="9" fillId="2" borderId="6" xfId="0" applyNumberFormat="1" applyFont="1" applyFill="1" applyBorder="1"/>
    <xf numFmtId="0" fontId="9" fillId="2" borderId="6" xfId="0" applyFont="1" applyFill="1" applyBorder="1"/>
    <xf numFmtId="0" fontId="8" fillId="2" borderId="7" xfId="0" applyFont="1" applyFill="1" applyBorder="1"/>
    <xf numFmtId="0" fontId="13" fillId="2" borderId="8" xfId="0" applyFont="1" applyFill="1" applyBorder="1" applyAlignment="1">
      <alignment horizontal="center"/>
    </xf>
    <xf numFmtId="49" fontId="1" fillId="2" borderId="0" xfId="0" applyNumberFormat="1" applyFont="1" applyFill="1" applyBorder="1" applyAlignment="1">
      <alignment horizontal="left"/>
    </xf>
    <xf numFmtId="165" fontId="9" fillId="2" borderId="0" xfId="0" applyNumberFormat="1" applyFont="1" applyFill="1" applyBorder="1"/>
    <xf numFmtId="0" fontId="9" fillId="2" borderId="0" xfId="0" applyFont="1" applyFill="1" applyBorder="1"/>
    <xf numFmtId="0" fontId="8" fillId="2" borderId="9" xfId="0" applyFont="1" applyFill="1" applyBorder="1"/>
    <xf numFmtId="14" fontId="1" fillId="2" borderId="0" xfId="0" applyNumberFormat="1" applyFont="1" applyFill="1" applyBorder="1" applyAlignment="1">
      <alignment horizontal="left"/>
    </xf>
    <xf numFmtId="0" fontId="1" fillId="2" borderId="0" xfId="0" applyFont="1" applyFill="1" applyBorder="1" applyAlignment="1">
      <alignment horizontal="left"/>
    </xf>
    <xf numFmtId="0" fontId="13" fillId="2" borderId="10" xfId="0" applyFont="1" applyFill="1" applyBorder="1" applyAlignment="1">
      <alignment horizontal="center"/>
    </xf>
    <xf numFmtId="0" fontId="1" fillId="2" borderId="2" xfId="0" applyFont="1" applyFill="1" applyBorder="1" applyAlignment="1">
      <alignment horizontal="left"/>
    </xf>
    <xf numFmtId="165" fontId="9" fillId="2" borderId="2" xfId="0" applyNumberFormat="1" applyFont="1" applyFill="1" applyBorder="1"/>
    <xf numFmtId="0" fontId="9" fillId="2" borderId="2" xfId="0" applyFont="1" applyFill="1" applyBorder="1"/>
    <xf numFmtId="0" fontId="8" fillId="2" borderId="11" xfId="0" applyFont="1" applyFill="1" applyBorder="1"/>
    <xf numFmtId="0" fontId="9" fillId="0" borderId="1" xfId="0" applyFont="1" applyBorder="1" applyAlignment="1">
      <alignment horizontal="center"/>
    </xf>
    <xf numFmtId="0" fontId="9" fillId="0" borderId="0" xfId="0" applyFont="1" applyBorder="1" applyAlignment="1">
      <alignment horizontal="center"/>
    </xf>
    <xf numFmtId="0" fontId="14" fillId="0" borderId="0" xfId="0" applyFont="1" applyBorder="1" applyAlignment="1">
      <alignment horizontal="center" vertical="center"/>
    </xf>
    <xf numFmtId="0" fontId="13" fillId="0" borderId="0" xfId="0" applyFont="1" applyBorder="1" applyAlignment="1">
      <alignment horizontal="center"/>
    </xf>
    <xf numFmtId="0" fontId="14" fillId="0" borderId="0" xfId="0" applyFont="1" applyBorder="1"/>
    <xf numFmtId="49" fontId="8" fillId="2" borderId="4" xfId="0" applyNumberFormat="1" applyFont="1" applyFill="1" applyBorder="1" applyAlignment="1">
      <alignment horizontal="center"/>
    </xf>
    <xf numFmtId="0" fontId="9" fillId="0" borderId="0" xfId="0" applyFont="1" applyFill="1" applyBorder="1" applyAlignment="1">
      <alignment horizontal="center"/>
    </xf>
    <xf numFmtId="165" fontId="9" fillId="0" borderId="1" xfId="0" applyNumberFormat="1" applyFont="1" applyBorder="1" applyAlignment="1">
      <alignment horizontal="center"/>
    </xf>
    <xf numFmtId="164" fontId="9" fillId="0" borderId="0" xfId="0" applyNumberFormat="1" applyFont="1" applyBorder="1" applyAlignment="1">
      <alignment horizontal="center"/>
    </xf>
    <xf numFmtId="0" fontId="9" fillId="0" borderId="0" xfId="0" applyFont="1" applyBorder="1"/>
    <xf numFmtId="18" fontId="8" fillId="0" borderId="0" xfId="0" applyNumberFormat="1" applyFont="1" applyBorder="1" applyAlignment="1">
      <alignment horizontal="center"/>
    </xf>
    <xf numFmtId="18" fontId="14" fillId="0" borderId="0" xfId="0" applyNumberFormat="1" applyFont="1" applyBorder="1" applyAlignment="1">
      <alignment horizontal="center"/>
    </xf>
    <xf numFmtId="1" fontId="10" fillId="0" borderId="0" xfId="0" applyNumberFormat="1" applyFont="1" applyBorder="1" applyAlignment="1">
      <alignment horizontal="center"/>
    </xf>
    <xf numFmtId="0" fontId="9" fillId="3" borderId="0" xfId="0" applyFont="1" applyFill="1" applyBorder="1"/>
    <xf numFmtId="0" fontId="6" fillId="3" borderId="0" xfId="0" applyFont="1" applyFill="1" applyBorder="1"/>
    <xf numFmtId="0" fontId="8" fillId="3" borderId="0" xfId="0" applyFont="1" applyFill="1" applyBorder="1" applyAlignment="1">
      <alignment horizontal="center"/>
    </xf>
    <xf numFmtId="0" fontId="1" fillId="3" borderId="0" xfId="0" applyFont="1" applyFill="1" applyBorder="1" applyAlignment="1">
      <alignment horizontal="center" vertical="top" wrapText="1"/>
    </xf>
    <xf numFmtId="0" fontId="9" fillId="3" borderId="0" xfId="0" applyFont="1" applyFill="1" applyBorder="1" applyAlignment="1">
      <alignment horizontal="center"/>
    </xf>
    <xf numFmtId="0" fontId="8" fillId="3" borderId="0" xfId="0" applyFont="1" applyFill="1" applyBorder="1" applyAlignment="1">
      <alignment horizontal="center" vertical="center"/>
    </xf>
    <xf numFmtId="0" fontId="9" fillId="3" borderId="0" xfId="0" applyFont="1" applyFill="1" applyBorder="1" applyAlignment="1">
      <alignment horizontal="center" wrapText="1"/>
    </xf>
    <xf numFmtId="18" fontId="8" fillId="3" borderId="0" xfId="0" applyNumberFormat="1" applyFont="1" applyFill="1" applyBorder="1" applyAlignment="1">
      <alignment horizontal="center"/>
    </xf>
    <xf numFmtId="0" fontId="8" fillId="5" borderId="0" xfId="0" applyFont="1" applyFill="1" applyBorder="1" applyAlignment="1">
      <alignment horizontal="center"/>
    </xf>
    <xf numFmtId="164" fontId="8" fillId="5" borderId="0" xfId="0" applyNumberFormat="1" applyFont="1" applyFill="1" applyBorder="1" applyAlignment="1">
      <alignment horizontal="center"/>
    </xf>
    <xf numFmtId="0" fontId="1" fillId="5" borderId="0" xfId="0" applyFont="1" applyFill="1" applyBorder="1" applyAlignment="1">
      <alignment horizontal="center" vertical="top" wrapText="1"/>
    </xf>
    <xf numFmtId="0" fontId="9" fillId="5" borderId="0" xfId="0" applyFont="1" applyFill="1" applyBorder="1" applyAlignment="1">
      <alignment horizontal="center"/>
    </xf>
    <xf numFmtId="164" fontId="1" fillId="5" borderId="0" xfId="0" applyNumberFormat="1" applyFont="1" applyFill="1" applyBorder="1" applyAlignment="1">
      <alignment horizontal="center" vertical="top" wrapText="1"/>
    </xf>
    <xf numFmtId="164" fontId="9" fillId="5" borderId="0" xfId="0" applyNumberFormat="1" applyFont="1" applyFill="1" applyBorder="1" applyAlignment="1">
      <alignment horizontal="center"/>
    </xf>
    <xf numFmtId="0" fontId="8" fillId="5" borderId="0" xfId="0" applyFont="1" applyFill="1" applyBorder="1"/>
    <xf numFmtId="0" fontId="8" fillId="5" borderId="0" xfId="0" applyFont="1" applyFill="1"/>
    <xf numFmtId="0" fontId="8" fillId="0" borderId="0" xfId="0" applyFont="1" applyFill="1"/>
    <xf numFmtId="0" fontId="1" fillId="5" borderId="0" xfId="0" applyFont="1" applyFill="1" applyBorder="1" applyAlignment="1">
      <alignment horizontal="center" vertical="center" wrapText="1"/>
    </xf>
    <xf numFmtId="0" fontId="8" fillId="3" borderId="0" xfId="0" applyFont="1" applyFill="1"/>
    <xf numFmtId="0" fontId="1" fillId="3" borderId="0" xfId="0" applyFont="1" applyFill="1" applyBorder="1" applyAlignment="1">
      <alignment horizontal="center" vertical="center" wrapText="1"/>
    </xf>
    <xf numFmtId="0" fontId="0" fillId="3" borderId="0" xfId="0" applyFill="1"/>
    <xf numFmtId="0" fontId="0" fillId="3" borderId="0" xfId="0" applyFill="1" applyBorder="1"/>
    <xf numFmtId="49" fontId="8" fillId="3" borderId="0" xfId="0" applyNumberFormat="1" applyFont="1" applyFill="1" applyBorder="1" applyAlignment="1">
      <alignment horizontal="center" vertical="center"/>
    </xf>
    <xf numFmtId="0" fontId="0" fillId="5" borderId="0" xfId="0" applyFill="1" applyBorder="1"/>
    <xf numFmtId="0" fontId="0" fillId="5" borderId="0" xfId="0" applyFill="1"/>
    <xf numFmtId="0" fontId="0" fillId="0" borderId="0" xfId="0" applyFill="1"/>
    <xf numFmtId="164" fontId="8" fillId="0" borderId="0" xfId="0" applyNumberFormat="1" applyFont="1" applyFill="1" applyBorder="1" applyAlignment="1">
      <alignment horizontal="center"/>
    </xf>
    <xf numFmtId="164" fontId="15" fillId="0" borderId="0" xfId="0" applyNumberFormat="1" applyFont="1" applyFill="1" applyBorder="1" applyAlignment="1">
      <alignment horizontal="center"/>
    </xf>
    <xf numFmtId="164" fontId="15" fillId="5" borderId="0" xfId="0" applyNumberFormat="1" applyFont="1" applyFill="1" applyBorder="1" applyAlignment="1">
      <alignment horizontal="center"/>
    </xf>
    <xf numFmtId="0" fontId="14" fillId="5" borderId="0" xfId="0" applyFont="1" applyFill="1" applyBorder="1"/>
    <xf numFmtId="0" fontId="16" fillId="0" borderId="1" xfId="0" applyFont="1" applyBorder="1" applyAlignment="1">
      <alignment horizontal="center"/>
    </xf>
    <xf numFmtId="0" fontId="1" fillId="0" borderId="12" xfId="0" applyFont="1" applyBorder="1" applyAlignment="1">
      <alignment horizontal="center" vertical="top" wrapText="1"/>
    </xf>
    <xf numFmtId="0" fontId="1" fillId="0" borderId="13" xfId="0" applyFont="1" applyFill="1" applyBorder="1" applyAlignment="1">
      <alignment horizontal="center" vertical="top" wrapText="1"/>
    </xf>
    <xf numFmtId="164" fontId="1" fillId="0" borderId="14" xfId="0" applyNumberFormat="1" applyFont="1" applyFill="1" applyBorder="1" applyAlignment="1">
      <alignment horizontal="center" vertical="top" wrapText="1"/>
    </xf>
    <xf numFmtId="165" fontId="9" fillId="0" borderId="15" xfId="0" applyNumberFormat="1" applyFont="1" applyBorder="1" applyAlignment="1">
      <alignment horizontal="center"/>
    </xf>
    <xf numFmtId="165" fontId="9" fillId="0" borderId="16" xfId="0" applyNumberFormat="1" applyFont="1" applyBorder="1" applyAlignment="1">
      <alignment horizontal="center"/>
    </xf>
    <xf numFmtId="165" fontId="8" fillId="0" borderId="16" xfId="0" applyNumberFormat="1" applyFont="1" applyBorder="1" applyAlignment="1">
      <alignment horizontal="center"/>
    </xf>
    <xf numFmtId="165" fontId="9" fillId="0" borderId="17" xfId="0" applyNumberFormat="1" applyFont="1" applyBorder="1" applyAlignment="1">
      <alignment horizontal="center"/>
    </xf>
    <xf numFmtId="165" fontId="8" fillId="0" borderId="18" xfId="0" applyNumberFormat="1" applyFont="1" applyBorder="1" applyAlignment="1">
      <alignment horizontal="center"/>
    </xf>
    <xf numFmtId="165" fontId="8" fillId="0" borderId="19" xfId="0" applyNumberFormat="1" applyFont="1" applyBorder="1" applyAlignment="1">
      <alignment horizontal="center"/>
    </xf>
    <xf numFmtId="165" fontId="9" fillId="0" borderId="20" xfId="0" applyNumberFormat="1" applyFont="1" applyBorder="1" applyAlignment="1">
      <alignment horizontal="center"/>
    </xf>
    <xf numFmtId="165" fontId="9" fillId="0" borderId="21" xfId="0" applyNumberFormat="1" applyFont="1" applyBorder="1" applyAlignment="1">
      <alignment horizontal="center"/>
    </xf>
    <xf numFmtId="165" fontId="9" fillId="0" borderId="22" xfId="0" applyNumberFormat="1" applyFont="1" applyBorder="1" applyAlignment="1">
      <alignment horizontal="center"/>
    </xf>
    <xf numFmtId="0" fontId="8" fillId="4" borderId="17" xfId="0" applyFont="1" applyFill="1" applyBorder="1" applyAlignment="1">
      <alignment horizontal="center"/>
    </xf>
    <xf numFmtId="0" fontId="8" fillId="4" borderId="18" xfId="0" applyFont="1" applyFill="1" applyBorder="1" applyAlignment="1">
      <alignment horizontal="center"/>
    </xf>
    <xf numFmtId="164" fontId="8" fillId="4" borderId="19" xfId="0" applyNumberFormat="1" applyFont="1" applyFill="1" applyBorder="1" applyAlignment="1">
      <alignment horizontal="center"/>
    </xf>
    <xf numFmtId="0" fontId="1" fillId="0" borderId="12" xfId="0" applyFont="1" applyBorder="1" applyAlignment="1">
      <alignment horizontal="center" vertical="center" wrapText="1"/>
    </xf>
    <xf numFmtId="0" fontId="1" fillId="0" borderId="13" xfId="0" applyFont="1" applyFill="1" applyBorder="1" applyAlignment="1">
      <alignment horizontal="center" vertical="center" wrapText="1"/>
    </xf>
    <xf numFmtId="164" fontId="1" fillId="0" borderId="14" xfId="0" applyNumberFormat="1" applyFont="1" applyFill="1" applyBorder="1" applyAlignment="1">
      <alignment horizontal="center" vertical="center" wrapText="1"/>
    </xf>
    <xf numFmtId="165" fontId="8" fillId="0" borderId="15" xfId="0" applyNumberFormat="1" applyFont="1" applyBorder="1" applyAlignment="1">
      <alignment horizontal="center"/>
    </xf>
    <xf numFmtId="165" fontId="8" fillId="0" borderId="17" xfId="0" applyNumberFormat="1" applyFont="1" applyBorder="1" applyAlignment="1">
      <alignment horizontal="center"/>
    </xf>
    <xf numFmtId="165" fontId="8" fillId="0" borderId="20" xfId="0" applyNumberFormat="1" applyFont="1" applyBorder="1" applyAlignment="1">
      <alignment horizontal="center"/>
    </xf>
    <xf numFmtId="165" fontId="8" fillId="0" borderId="21" xfId="0" applyNumberFormat="1" applyFont="1" applyBorder="1" applyAlignment="1">
      <alignment horizontal="center"/>
    </xf>
    <xf numFmtId="165" fontId="8" fillId="0" borderId="22" xfId="0" applyNumberFormat="1" applyFont="1" applyBorder="1" applyAlignment="1">
      <alignment horizontal="center"/>
    </xf>
    <xf numFmtId="0" fontId="15" fillId="0" borderId="24" xfId="0" applyFont="1" applyBorder="1" applyAlignment="1">
      <alignment horizontal="center"/>
    </xf>
    <xf numFmtId="165" fontId="15" fillId="0" borderId="24" xfId="0" applyNumberFormat="1" applyFont="1" applyBorder="1" applyAlignment="1">
      <alignment horizontal="center"/>
    </xf>
    <xf numFmtId="1" fontId="15" fillId="0" borderId="24" xfId="0" applyNumberFormat="1" applyFont="1" applyBorder="1" applyAlignment="1">
      <alignment horizontal="center"/>
    </xf>
    <xf numFmtId="0" fontId="14" fillId="0" borderId="23" xfId="0" applyFont="1" applyBorder="1" applyAlignment="1">
      <alignment horizontal="center"/>
    </xf>
    <xf numFmtId="0" fontId="17" fillId="0" borderId="0" xfId="0" applyFont="1"/>
    <xf numFmtId="0" fontId="18" fillId="0" borderId="0" xfId="0" applyFont="1"/>
    <xf numFmtId="0" fontId="8" fillId="6" borderId="0" xfId="0" applyFont="1" applyFill="1" applyBorder="1"/>
    <xf numFmtId="0" fontId="8" fillId="6" borderId="0" xfId="0" applyFont="1" applyFill="1"/>
    <xf numFmtId="0" fontId="18" fillId="0" borderId="0" xfId="0" applyFont="1" applyAlignment="1">
      <alignment horizontal="left"/>
    </xf>
    <xf numFmtId="0" fontId="3" fillId="0" borderId="0" xfId="0" applyFont="1"/>
    <xf numFmtId="0" fontId="16" fillId="0" borderId="1" xfId="0" applyFont="1" applyBorder="1" applyAlignment="1">
      <alignment horizontal="center" vertical="center"/>
    </xf>
    <xf numFmtId="0" fontId="21" fillId="0" borderId="1" xfId="0" applyFont="1" applyBorder="1" applyAlignment="1">
      <alignment horizontal="center" vertical="top"/>
    </xf>
    <xf numFmtId="0" fontId="16" fillId="0" borderId="1" xfId="0" applyFont="1" applyBorder="1" applyAlignment="1">
      <alignment horizontal="center" wrapText="1"/>
    </xf>
    <xf numFmtId="49" fontId="16" fillId="0" borderId="1" xfId="0" applyNumberFormat="1" applyFont="1" applyBorder="1" applyAlignment="1">
      <alignment horizontal="center" vertical="center"/>
    </xf>
    <xf numFmtId="18" fontId="16" fillId="0" borderId="1" xfId="0" applyNumberFormat="1" applyFont="1" applyBorder="1" applyAlignment="1">
      <alignment horizontal="center"/>
    </xf>
    <xf numFmtId="0" fontId="23" fillId="7" borderId="1" xfId="0" applyFont="1" applyFill="1" applyBorder="1" applyAlignment="1">
      <alignment horizontal="center" vertical="center"/>
    </xf>
    <xf numFmtId="0" fontId="24" fillId="7" borderId="1" xfId="0" applyFont="1" applyFill="1" applyBorder="1" applyAlignment="1">
      <alignment horizontal="center" vertical="top"/>
    </xf>
    <xf numFmtId="0" fontId="23" fillId="7" borderId="1" xfId="0" applyFont="1" applyFill="1" applyBorder="1" applyAlignment="1">
      <alignment horizontal="center" wrapText="1"/>
    </xf>
    <xf numFmtId="14" fontId="23" fillId="7" borderId="1" xfId="0" applyNumberFormat="1" applyFont="1" applyFill="1" applyBorder="1" applyAlignment="1">
      <alignment horizontal="center"/>
    </xf>
    <xf numFmtId="0" fontId="24" fillId="7" borderId="1" xfId="0" applyFont="1" applyFill="1" applyBorder="1" applyAlignment="1">
      <alignment horizontal="center"/>
    </xf>
    <xf numFmtId="0" fontId="25" fillId="7" borderId="1" xfId="2" applyFont="1" applyFill="1" applyBorder="1" applyAlignment="1">
      <alignment horizontal="center" vertical="center"/>
    </xf>
    <xf numFmtId="0" fontId="26" fillId="7" borderId="1" xfId="2" applyFont="1" applyFill="1" applyBorder="1" applyAlignment="1">
      <alignment horizontal="center" vertical="center"/>
    </xf>
    <xf numFmtId="166" fontId="25" fillId="7" borderId="1" xfId="2" applyNumberFormat="1" applyFont="1" applyFill="1" applyBorder="1" applyAlignment="1">
      <alignment horizontal="center" vertical="center"/>
    </xf>
    <xf numFmtId="0" fontId="23" fillId="7" borderId="1" xfId="0" applyFont="1" applyFill="1" applyBorder="1" applyAlignment="1">
      <alignment horizontal="center"/>
    </xf>
    <xf numFmtId="0" fontId="23" fillId="7" borderId="1" xfId="0" applyFont="1" applyFill="1" applyBorder="1"/>
    <xf numFmtId="0" fontId="8" fillId="0" borderId="1" xfId="0" applyFont="1" applyBorder="1"/>
    <xf numFmtId="0" fontId="0" fillId="8" borderId="0" xfId="0" applyFill="1"/>
  </cellXfs>
  <cellStyles count="3">
    <cellStyle name="Normal" xfId="0" builtinId="0"/>
    <cellStyle name="Normal 3" xfId="1" xr:uid="{11327541-0935-4D16-82EC-DBDB11D8EA6F}"/>
    <cellStyle name="Normal 4" xfId="2" xr:uid="{5D6A0A5D-394B-4470-BBBF-5ED550C85C5B}"/>
  </cellStyles>
  <dxfs count="0"/>
  <tableStyles count="0" defaultTableStyle="TableStyleMedium2" defaultPivotStyle="PivotStyleLight16"/>
  <colors>
    <mruColors>
      <color rgb="FFFFFF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325990</xdr:colOff>
      <xdr:row>7</xdr:row>
      <xdr:rowOff>4075</xdr:rowOff>
    </xdr:from>
    <xdr:to>
      <xdr:col>7</xdr:col>
      <xdr:colOff>1087990</xdr:colOff>
      <xdr:row>10</xdr:row>
      <xdr:rowOff>42439</xdr:rowOff>
    </xdr:to>
    <xdr:sp macro="" textlink="">
      <xdr:nvSpPr>
        <xdr:cNvPr id="2" name="Arrow: Down 1">
          <a:extLst>
            <a:ext uri="{FF2B5EF4-FFF2-40B4-BE49-F238E27FC236}">
              <a16:creationId xmlns:a16="http://schemas.microsoft.com/office/drawing/2014/main" id="{588EE832-D9F7-495E-937B-52D2DF21CBBE}"/>
            </a:ext>
          </a:extLst>
        </xdr:cNvPr>
        <xdr:cNvSpPr/>
      </xdr:nvSpPr>
      <xdr:spPr>
        <a:xfrm>
          <a:off x="6906899" y="1389530"/>
          <a:ext cx="762000" cy="634109"/>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421341</xdr:colOff>
      <xdr:row>6</xdr:row>
      <xdr:rowOff>161366</xdr:rowOff>
    </xdr:from>
    <xdr:to>
      <xdr:col>3</xdr:col>
      <xdr:colOff>1183341</xdr:colOff>
      <xdr:row>10</xdr:row>
      <xdr:rowOff>5766</xdr:rowOff>
    </xdr:to>
    <xdr:sp macro="" textlink="">
      <xdr:nvSpPr>
        <xdr:cNvPr id="3" name="Arrow: Down 2">
          <a:extLst>
            <a:ext uri="{FF2B5EF4-FFF2-40B4-BE49-F238E27FC236}">
              <a16:creationId xmlns:a16="http://schemas.microsoft.com/office/drawing/2014/main" id="{C912C6F4-D635-43B5-B130-82C640EBC8B8}"/>
            </a:ext>
          </a:extLst>
        </xdr:cNvPr>
        <xdr:cNvSpPr/>
      </xdr:nvSpPr>
      <xdr:spPr>
        <a:xfrm>
          <a:off x="2976282" y="1362637"/>
          <a:ext cx="762000" cy="642258"/>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537882</xdr:colOff>
      <xdr:row>6</xdr:row>
      <xdr:rowOff>152401</xdr:rowOff>
    </xdr:from>
    <xdr:to>
      <xdr:col>2</xdr:col>
      <xdr:colOff>1299882</xdr:colOff>
      <xdr:row>9</xdr:row>
      <xdr:rowOff>202989</xdr:rowOff>
    </xdr:to>
    <xdr:sp macro="" textlink="">
      <xdr:nvSpPr>
        <xdr:cNvPr id="4" name="Arrow: Down 3">
          <a:extLst>
            <a:ext uri="{FF2B5EF4-FFF2-40B4-BE49-F238E27FC236}">
              <a16:creationId xmlns:a16="http://schemas.microsoft.com/office/drawing/2014/main" id="{E30847C4-B308-4E55-B2A4-898F7887FF11}"/>
            </a:ext>
          </a:extLst>
        </xdr:cNvPr>
        <xdr:cNvSpPr/>
      </xdr:nvSpPr>
      <xdr:spPr>
        <a:xfrm>
          <a:off x="1398494" y="1353672"/>
          <a:ext cx="762000" cy="642258"/>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1443318</xdr:colOff>
      <xdr:row>6</xdr:row>
      <xdr:rowOff>161366</xdr:rowOff>
    </xdr:from>
    <xdr:to>
      <xdr:col>5</xdr:col>
      <xdr:colOff>116541</xdr:colOff>
      <xdr:row>10</xdr:row>
      <xdr:rowOff>5766</xdr:rowOff>
    </xdr:to>
    <xdr:sp macro="" textlink="">
      <xdr:nvSpPr>
        <xdr:cNvPr id="5" name="Arrow: Down 4">
          <a:extLst>
            <a:ext uri="{FF2B5EF4-FFF2-40B4-BE49-F238E27FC236}">
              <a16:creationId xmlns:a16="http://schemas.microsoft.com/office/drawing/2014/main" id="{6BA38E94-B863-4894-9EF5-59F60C2F7A8C}"/>
            </a:ext>
          </a:extLst>
        </xdr:cNvPr>
        <xdr:cNvSpPr/>
      </xdr:nvSpPr>
      <xdr:spPr>
        <a:xfrm>
          <a:off x="3998259" y="1362637"/>
          <a:ext cx="806823" cy="642258"/>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286872</xdr:colOff>
      <xdr:row>6</xdr:row>
      <xdr:rowOff>170331</xdr:rowOff>
    </xdr:from>
    <xdr:to>
      <xdr:col>6</xdr:col>
      <xdr:colOff>941294</xdr:colOff>
      <xdr:row>10</xdr:row>
      <xdr:rowOff>14731</xdr:rowOff>
    </xdr:to>
    <xdr:sp macro="" textlink="">
      <xdr:nvSpPr>
        <xdr:cNvPr id="6" name="Arrow: Down 5">
          <a:extLst>
            <a:ext uri="{FF2B5EF4-FFF2-40B4-BE49-F238E27FC236}">
              <a16:creationId xmlns:a16="http://schemas.microsoft.com/office/drawing/2014/main" id="{EAC7CAB3-460D-43D2-A20A-A5D56F40221D}"/>
            </a:ext>
          </a:extLst>
        </xdr:cNvPr>
        <xdr:cNvSpPr/>
      </xdr:nvSpPr>
      <xdr:spPr>
        <a:xfrm>
          <a:off x="5647766" y="1371602"/>
          <a:ext cx="654422" cy="642258"/>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8965</xdr:colOff>
      <xdr:row>6</xdr:row>
      <xdr:rowOff>170331</xdr:rowOff>
    </xdr:from>
    <xdr:to>
      <xdr:col>6</xdr:col>
      <xdr:colOff>62754</xdr:colOff>
      <xdr:row>10</xdr:row>
      <xdr:rowOff>14731</xdr:rowOff>
    </xdr:to>
    <xdr:sp macro="" textlink="">
      <xdr:nvSpPr>
        <xdr:cNvPr id="7" name="Arrow: Down 6">
          <a:extLst>
            <a:ext uri="{FF2B5EF4-FFF2-40B4-BE49-F238E27FC236}">
              <a16:creationId xmlns:a16="http://schemas.microsoft.com/office/drawing/2014/main" id="{DF459FC3-E228-4199-853A-4178C1B09293}"/>
            </a:ext>
          </a:extLst>
        </xdr:cNvPr>
        <xdr:cNvSpPr/>
      </xdr:nvSpPr>
      <xdr:spPr>
        <a:xfrm>
          <a:off x="4697506" y="1371602"/>
          <a:ext cx="726142" cy="642258"/>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D4EA-F638-4693-9C21-E09468B06609}">
  <dimension ref="A1:M59"/>
  <sheetViews>
    <sheetView tabSelected="1" zoomScale="70" zoomScaleNormal="70" workbookViewId="0"/>
  </sheetViews>
  <sheetFormatPr defaultRowHeight="14.4"/>
  <cols>
    <col min="1" max="1" width="24.6640625" bestFit="1" customWidth="1"/>
    <col min="2" max="2" width="29.33203125" bestFit="1" customWidth="1"/>
    <col min="3" max="3" width="5.6640625" bestFit="1" customWidth="1"/>
    <col min="4" max="4" width="11.5546875" bestFit="1" customWidth="1"/>
    <col min="5" max="5" width="24.5546875" bestFit="1" customWidth="1"/>
    <col min="6" max="6" width="11.6640625" bestFit="1" customWidth="1"/>
    <col min="8" max="8" width="16.88671875" bestFit="1" customWidth="1"/>
    <col min="13" max="13" width="16.44140625" customWidth="1"/>
  </cols>
  <sheetData>
    <row r="1" spans="1:13" ht="15.6">
      <c r="A1" s="12" t="s">
        <v>6</v>
      </c>
      <c r="B1" s="12" t="s">
        <v>19</v>
      </c>
      <c r="C1" s="12" t="s">
        <v>0</v>
      </c>
      <c r="D1" s="12" t="s">
        <v>42</v>
      </c>
      <c r="E1" s="12" t="s">
        <v>1</v>
      </c>
      <c r="F1" s="13" t="s">
        <v>2</v>
      </c>
      <c r="H1" s="40" t="s">
        <v>11</v>
      </c>
      <c r="I1" s="41" t="s">
        <v>12</v>
      </c>
      <c r="J1" s="41"/>
      <c r="K1" s="42"/>
      <c r="L1" s="43"/>
      <c r="M1" s="44"/>
    </row>
    <row r="2" spans="1:13" ht="15.6">
      <c r="A2" s="16"/>
      <c r="B2" s="16"/>
      <c r="C2" s="17"/>
      <c r="D2" s="17"/>
      <c r="E2" s="18"/>
      <c r="F2" s="19"/>
      <c r="H2" s="45" t="s">
        <v>7</v>
      </c>
      <c r="I2" s="46">
        <v>2019</v>
      </c>
      <c r="J2" s="46"/>
      <c r="K2" s="47"/>
      <c r="L2" s="48"/>
      <c r="M2" s="49"/>
    </row>
    <row r="3" spans="1:13" ht="15.6">
      <c r="A3" s="139" t="s">
        <v>59</v>
      </c>
      <c r="B3" s="140" t="s">
        <v>23</v>
      </c>
      <c r="C3" s="141" t="s">
        <v>48</v>
      </c>
      <c r="D3" s="142">
        <v>43640</v>
      </c>
      <c r="E3" s="147" t="s">
        <v>89</v>
      </c>
      <c r="F3" s="147">
        <v>25</v>
      </c>
      <c r="H3" s="45" t="s">
        <v>8</v>
      </c>
      <c r="I3" s="50" t="s">
        <v>43</v>
      </c>
      <c r="J3" s="50"/>
      <c r="K3" s="47"/>
      <c r="L3" s="48"/>
      <c r="M3" s="49"/>
    </row>
    <row r="4" spans="1:13" ht="15.6">
      <c r="A4" s="139" t="s">
        <v>50</v>
      </c>
      <c r="B4" s="140" t="s">
        <v>22</v>
      </c>
      <c r="C4" s="141" t="s">
        <v>48</v>
      </c>
      <c r="D4" s="142">
        <v>43632</v>
      </c>
      <c r="E4" s="147" t="s">
        <v>89</v>
      </c>
      <c r="F4" s="147">
        <v>15</v>
      </c>
      <c r="H4" s="45" t="s">
        <v>9</v>
      </c>
      <c r="I4" s="51" t="s">
        <v>49</v>
      </c>
      <c r="J4" s="51"/>
      <c r="K4" s="47"/>
      <c r="L4" s="48"/>
      <c r="M4" s="49"/>
    </row>
    <row r="5" spans="1:13" ht="16.2" thickBot="1">
      <c r="A5" s="139" t="s">
        <v>60</v>
      </c>
      <c r="B5" s="140" t="s">
        <v>52</v>
      </c>
      <c r="C5" s="141" t="s">
        <v>48</v>
      </c>
      <c r="D5" s="142">
        <v>43640</v>
      </c>
      <c r="E5" s="147" t="s">
        <v>89</v>
      </c>
      <c r="F5" s="147">
        <v>9</v>
      </c>
      <c r="H5" s="52" t="s">
        <v>10</v>
      </c>
      <c r="I5" s="53" t="s">
        <v>17</v>
      </c>
      <c r="J5" s="53"/>
      <c r="K5" s="54"/>
      <c r="L5" s="55"/>
      <c r="M5" s="56"/>
    </row>
    <row r="6" spans="1:13">
      <c r="A6" s="139" t="s">
        <v>51</v>
      </c>
      <c r="B6" s="140" t="s">
        <v>25</v>
      </c>
      <c r="C6" s="141" t="s">
        <v>48</v>
      </c>
      <c r="D6" s="142">
        <v>43674</v>
      </c>
      <c r="E6" s="147" t="s">
        <v>89</v>
      </c>
      <c r="F6" s="147">
        <v>5</v>
      </c>
    </row>
    <row r="7" spans="1:13">
      <c r="A7" s="139" t="s">
        <v>61</v>
      </c>
      <c r="B7" s="140" t="s">
        <v>26</v>
      </c>
      <c r="C7" s="141" t="s">
        <v>48</v>
      </c>
      <c r="D7" s="142">
        <v>43694</v>
      </c>
      <c r="E7" s="147" t="s">
        <v>89</v>
      </c>
      <c r="F7" s="147">
        <v>4</v>
      </c>
    </row>
    <row r="8" spans="1:13">
      <c r="A8" s="139" t="s">
        <v>53</v>
      </c>
      <c r="B8" s="143" t="s">
        <v>54</v>
      </c>
      <c r="C8" s="141" t="s">
        <v>48</v>
      </c>
      <c r="D8" s="142">
        <v>43674</v>
      </c>
      <c r="E8" s="147" t="s">
        <v>89</v>
      </c>
      <c r="F8" s="147">
        <v>3</v>
      </c>
    </row>
    <row r="9" spans="1:13">
      <c r="A9" s="144" t="s">
        <v>58</v>
      </c>
      <c r="B9" s="145" t="s">
        <v>21</v>
      </c>
      <c r="C9" s="141" t="s">
        <v>48</v>
      </c>
      <c r="D9" s="146">
        <v>43762</v>
      </c>
      <c r="E9" s="147" t="s">
        <v>89</v>
      </c>
      <c r="F9" s="147">
        <v>3</v>
      </c>
    </row>
    <row r="10" spans="1:13">
      <c r="A10" s="139" t="s">
        <v>57</v>
      </c>
      <c r="B10" s="140" t="s">
        <v>31</v>
      </c>
      <c r="C10" s="141" t="s">
        <v>48</v>
      </c>
      <c r="D10" s="142">
        <v>43632</v>
      </c>
      <c r="E10" s="147" t="s">
        <v>89</v>
      </c>
      <c r="F10" s="147">
        <v>2</v>
      </c>
    </row>
    <row r="11" spans="1:13">
      <c r="A11" s="139" t="s">
        <v>55</v>
      </c>
      <c r="B11" s="140" t="s">
        <v>20</v>
      </c>
      <c r="C11" s="141" t="s">
        <v>48</v>
      </c>
      <c r="D11" s="142">
        <v>43632</v>
      </c>
      <c r="E11" s="147" t="s">
        <v>89</v>
      </c>
      <c r="F11" s="147">
        <v>1</v>
      </c>
    </row>
    <row r="12" spans="1:13">
      <c r="A12" s="139" t="s">
        <v>56</v>
      </c>
      <c r="B12" s="140" t="s">
        <v>28</v>
      </c>
      <c r="C12" s="141" t="s">
        <v>48</v>
      </c>
      <c r="D12" s="142">
        <v>43640</v>
      </c>
      <c r="E12" s="147" t="s">
        <v>89</v>
      </c>
      <c r="F12" s="147">
        <v>1</v>
      </c>
    </row>
    <row r="13" spans="1:13">
      <c r="A13" s="139" t="s">
        <v>46</v>
      </c>
      <c r="B13" s="143" t="s">
        <v>47</v>
      </c>
      <c r="C13" s="141" t="s">
        <v>48</v>
      </c>
      <c r="D13" s="142">
        <v>43662</v>
      </c>
      <c r="E13" s="147" t="s">
        <v>89</v>
      </c>
      <c r="F13" s="147">
        <v>1</v>
      </c>
    </row>
    <row r="16" spans="1:13" s="150" customFormat="1"/>
    <row r="18" spans="1:13" ht="15" thickBot="1"/>
    <row r="19" spans="1:13" ht="15.6">
      <c r="A19" s="12" t="s">
        <v>6</v>
      </c>
      <c r="B19" s="12" t="s">
        <v>19</v>
      </c>
      <c r="C19" s="12" t="s">
        <v>0</v>
      </c>
      <c r="D19" s="12" t="s">
        <v>42</v>
      </c>
      <c r="E19" s="12" t="s">
        <v>1</v>
      </c>
      <c r="F19" s="13" t="s">
        <v>2</v>
      </c>
      <c r="H19" s="40" t="s">
        <v>11</v>
      </c>
      <c r="I19" s="41" t="s">
        <v>12</v>
      </c>
      <c r="J19" s="41"/>
      <c r="K19" s="42"/>
      <c r="L19" s="43"/>
      <c r="M19" s="44"/>
    </row>
    <row r="20" spans="1:13" ht="15.6">
      <c r="A20" s="16"/>
      <c r="B20" s="16"/>
      <c r="C20" s="17"/>
      <c r="D20" s="17"/>
      <c r="E20" s="18"/>
      <c r="F20" s="19"/>
      <c r="H20" s="45" t="s">
        <v>7</v>
      </c>
      <c r="I20" s="46">
        <v>2019</v>
      </c>
      <c r="J20" s="46"/>
      <c r="K20" s="47"/>
      <c r="L20" s="48"/>
      <c r="M20" s="49"/>
    </row>
    <row r="21" spans="1:13" ht="15.6">
      <c r="A21" s="139" t="s">
        <v>77</v>
      </c>
      <c r="B21" s="140" t="s">
        <v>29</v>
      </c>
      <c r="C21" s="141" t="s">
        <v>48</v>
      </c>
      <c r="D21" s="142">
        <v>43760</v>
      </c>
      <c r="E21" s="147" t="s">
        <v>45</v>
      </c>
      <c r="F21" s="147">
        <v>2118</v>
      </c>
      <c r="H21" s="45" t="s">
        <v>8</v>
      </c>
      <c r="I21" s="50" t="s">
        <v>43</v>
      </c>
      <c r="J21" s="50"/>
      <c r="K21" s="47"/>
      <c r="L21" s="48"/>
      <c r="M21" s="49"/>
    </row>
    <row r="22" spans="1:13" ht="15.6">
      <c r="A22" s="139" t="s">
        <v>70</v>
      </c>
      <c r="B22" s="140" t="s">
        <v>36</v>
      </c>
      <c r="C22" s="141" t="s">
        <v>48</v>
      </c>
      <c r="D22" s="142">
        <v>43760</v>
      </c>
      <c r="E22" s="147" t="s">
        <v>45</v>
      </c>
      <c r="F22" s="147">
        <v>118</v>
      </c>
      <c r="H22" s="45" t="s">
        <v>9</v>
      </c>
      <c r="I22" s="51" t="s">
        <v>45</v>
      </c>
      <c r="J22" s="51"/>
      <c r="K22" s="47"/>
      <c r="L22" s="48"/>
      <c r="M22" s="49"/>
    </row>
    <row r="23" spans="1:13" ht="16.2" thickBot="1">
      <c r="A23" s="139" t="s">
        <v>73</v>
      </c>
      <c r="B23" s="140" t="s">
        <v>35</v>
      </c>
      <c r="C23" s="141" t="s">
        <v>48</v>
      </c>
      <c r="D23" s="142">
        <v>43715</v>
      </c>
      <c r="E23" s="147" t="s">
        <v>45</v>
      </c>
      <c r="F23" s="147">
        <v>60</v>
      </c>
      <c r="H23" s="52" t="s">
        <v>10</v>
      </c>
      <c r="I23" s="53" t="s">
        <v>17</v>
      </c>
      <c r="J23" s="53"/>
      <c r="K23" s="54"/>
      <c r="L23" s="55"/>
      <c r="M23" s="56"/>
    </row>
    <row r="24" spans="1:13">
      <c r="A24" s="139" t="s">
        <v>64</v>
      </c>
      <c r="B24" s="140" t="s">
        <v>34</v>
      </c>
      <c r="C24" s="141" t="s">
        <v>48</v>
      </c>
      <c r="D24" s="142">
        <v>43691</v>
      </c>
      <c r="E24" s="147" t="s">
        <v>45</v>
      </c>
      <c r="F24" s="147">
        <v>56</v>
      </c>
    </row>
    <row r="25" spans="1:13">
      <c r="A25" s="139" t="s">
        <v>81</v>
      </c>
      <c r="B25" s="140" t="s">
        <v>30</v>
      </c>
      <c r="C25" s="141" t="s">
        <v>48</v>
      </c>
      <c r="D25" s="142">
        <v>43671</v>
      </c>
      <c r="E25" s="147" t="s">
        <v>45</v>
      </c>
      <c r="F25" s="147">
        <v>44</v>
      </c>
    </row>
    <row r="26" spans="1:13">
      <c r="A26" s="139" t="s">
        <v>51</v>
      </c>
      <c r="B26" s="140" t="s">
        <v>25</v>
      </c>
      <c r="C26" s="141" t="s">
        <v>48</v>
      </c>
      <c r="D26" s="142">
        <v>43715</v>
      </c>
      <c r="E26" s="147" t="s">
        <v>45</v>
      </c>
      <c r="F26" s="147">
        <v>28</v>
      </c>
    </row>
    <row r="27" spans="1:13">
      <c r="A27" s="139" t="s">
        <v>46</v>
      </c>
      <c r="B27" s="143" t="s">
        <v>47</v>
      </c>
      <c r="C27" s="141" t="s">
        <v>48</v>
      </c>
      <c r="D27" s="142">
        <v>43760</v>
      </c>
      <c r="E27" s="147" t="s">
        <v>45</v>
      </c>
      <c r="F27" s="147">
        <v>26</v>
      </c>
    </row>
    <row r="28" spans="1:13">
      <c r="A28" s="139" t="s">
        <v>74</v>
      </c>
      <c r="B28" s="140" t="s">
        <v>33</v>
      </c>
      <c r="C28" s="141" t="s">
        <v>48</v>
      </c>
      <c r="D28" s="142">
        <v>43760</v>
      </c>
      <c r="E28" s="147" t="s">
        <v>45</v>
      </c>
      <c r="F28" s="147">
        <v>15</v>
      </c>
    </row>
    <row r="29" spans="1:13">
      <c r="A29" s="139" t="s">
        <v>84</v>
      </c>
      <c r="B29" s="140" t="s">
        <v>27</v>
      </c>
      <c r="C29" s="141" t="s">
        <v>48</v>
      </c>
      <c r="D29" s="142">
        <v>43746</v>
      </c>
      <c r="E29" s="147" t="s">
        <v>45</v>
      </c>
      <c r="F29" s="147">
        <v>12</v>
      </c>
    </row>
    <row r="30" spans="1:13">
      <c r="A30" s="139" t="s">
        <v>78</v>
      </c>
      <c r="B30" s="143" t="s">
        <v>79</v>
      </c>
      <c r="C30" s="141" t="s">
        <v>48</v>
      </c>
      <c r="D30" s="142">
        <v>43746</v>
      </c>
      <c r="E30" s="147" t="s">
        <v>45</v>
      </c>
      <c r="F30" s="147">
        <v>9</v>
      </c>
    </row>
    <row r="31" spans="1:13">
      <c r="A31" s="139" t="s">
        <v>50</v>
      </c>
      <c r="B31" s="140" t="s">
        <v>22</v>
      </c>
      <c r="C31" s="141" t="s">
        <v>48</v>
      </c>
      <c r="D31" s="142">
        <v>43659</v>
      </c>
      <c r="E31" s="147" t="s">
        <v>45</v>
      </c>
      <c r="F31" s="147">
        <v>8</v>
      </c>
    </row>
    <row r="32" spans="1:13">
      <c r="A32" s="139" t="s">
        <v>71</v>
      </c>
      <c r="B32" s="140" t="s">
        <v>72</v>
      </c>
      <c r="C32" s="141" t="s">
        <v>48</v>
      </c>
      <c r="D32" s="142">
        <v>43691</v>
      </c>
      <c r="E32" s="147" t="s">
        <v>45</v>
      </c>
      <c r="F32" s="147">
        <v>4</v>
      </c>
    </row>
    <row r="33" spans="1:6">
      <c r="A33" s="139" t="s">
        <v>65</v>
      </c>
      <c r="B33" s="140" t="s">
        <v>32</v>
      </c>
      <c r="C33" s="141" t="s">
        <v>48</v>
      </c>
      <c r="D33" s="142">
        <v>43760</v>
      </c>
      <c r="E33" s="147" t="s">
        <v>45</v>
      </c>
      <c r="F33" s="147">
        <v>3</v>
      </c>
    </row>
    <row r="34" spans="1:6">
      <c r="A34" s="139" t="s">
        <v>57</v>
      </c>
      <c r="B34" s="140" t="s">
        <v>31</v>
      </c>
      <c r="C34" s="141" t="s">
        <v>48</v>
      </c>
      <c r="D34" s="142">
        <v>43746</v>
      </c>
      <c r="E34" s="147" t="s">
        <v>45</v>
      </c>
      <c r="F34" s="147">
        <v>3</v>
      </c>
    </row>
    <row r="35" spans="1:6">
      <c r="A35" s="139" t="s">
        <v>61</v>
      </c>
      <c r="B35" s="140" t="s">
        <v>26</v>
      </c>
      <c r="C35" s="141" t="s">
        <v>48</v>
      </c>
      <c r="D35" s="142">
        <v>43746</v>
      </c>
      <c r="E35" s="147" t="s">
        <v>45</v>
      </c>
      <c r="F35" s="147">
        <v>3</v>
      </c>
    </row>
    <row r="36" spans="1:6">
      <c r="A36" s="139" t="s">
        <v>83</v>
      </c>
      <c r="B36" s="140" t="s">
        <v>80</v>
      </c>
      <c r="C36" s="141" t="s">
        <v>48</v>
      </c>
      <c r="D36" s="142">
        <v>43657</v>
      </c>
      <c r="E36" s="147" t="s">
        <v>45</v>
      </c>
      <c r="F36" s="147">
        <v>3</v>
      </c>
    </row>
    <row r="37" spans="1:6">
      <c r="A37" s="139" t="s">
        <v>55</v>
      </c>
      <c r="B37" s="140" t="s">
        <v>20</v>
      </c>
      <c r="C37" s="141" t="s">
        <v>48</v>
      </c>
      <c r="D37" s="142">
        <v>43708</v>
      </c>
      <c r="E37" s="147" t="s">
        <v>45</v>
      </c>
      <c r="F37" s="147">
        <v>2</v>
      </c>
    </row>
    <row r="38" spans="1:6">
      <c r="A38" s="139" t="s">
        <v>75</v>
      </c>
      <c r="B38" s="143" t="s">
        <v>76</v>
      </c>
      <c r="C38" s="141" t="s">
        <v>48</v>
      </c>
      <c r="D38" s="142">
        <v>43671</v>
      </c>
      <c r="E38" s="147" t="s">
        <v>45</v>
      </c>
      <c r="F38" s="147">
        <v>2</v>
      </c>
    </row>
    <row r="39" spans="1:6">
      <c r="A39" s="139" t="s">
        <v>59</v>
      </c>
      <c r="B39" s="140" t="s">
        <v>23</v>
      </c>
      <c r="C39" s="141" t="s">
        <v>48</v>
      </c>
      <c r="D39" s="142">
        <v>43659</v>
      </c>
      <c r="E39" s="147" t="s">
        <v>45</v>
      </c>
      <c r="F39" s="147">
        <v>2</v>
      </c>
    </row>
    <row r="40" spans="1:6">
      <c r="A40" s="139" t="s">
        <v>62</v>
      </c>
      <c r="B40" s="140" t="s">
        <v>63</v>
      </c>
      <c r="C40" s="147" t="s">
        <v>48</v>
      </c>
      <c r="D40" s="142">
        <v>43617</v>
      </c>
      <c r="E40" s="147" t="s">
        <v>45</v>
      </c>
      <c r="F40" s="147">
        <v>2</v>
      </c>
    </row>
    <row r="41" spans="1:6">
      <c r="A41" s="139" t="s">
        <v>60</v>
      </c>
      <c r="B41" s="140" t="s">
        <v>52</v>
      </c>
      <c r="C41" s="141" t="s">
        <v>48</v>
      </c>
      <c r="D41" s="142">
        <v>43708</v>
      </c>
      <c r="E41" s="147" t="s">
        <v>45</v>
      </c>
      <c r="F41" s="147">
        <v>1</v>
      </c>
    </row>
    <row r="42" spans="1:6">
      <c r="A42" s="139" t="s">
        <v>82</v>
      </c>
      <c r="B42" s="140" t="s">
        <v>24</v>
      </c>
      <c r="C42" s="141" t="s">
        <v>48</v>
      </c>
      <c r="D42" s="142">
        <v>43657</v>
      </c>
      <c r="E42" s="147" t="s">
        <v>45</v>
      </c>
      <c r="F42" s="147">
        <v>1</v>
      </c>
    </row>
    <row r="43" spans="1:6">
      <c r="A43" s="139" t="s">
        <v>66</v>
      </c>
      <c r="B43" s="143" t="s">
        <v>67</v>
      </c>
      <c r="C43" s="141" t="s">
        <v>48</v>
      </c>
      <c r="D43" s="142">
        <v>43684</v>
      </c>
      <c r="E43" s="147" t="s">
        <v>45</v>
      </c>
      <c r="F43" s="147">
        <v>1</v>
      </c>
    </row>
    <row r="44" spans="1:6">
      <c r="A44" s="139" t="s">
        <v>68</v>
      </c>
      <c r="B44" s="140" t="s">
        <v>69</v>
      </c>
      <c r="C44" s="141" t="s">
        <v>48</v>
      </c>
      <c r="D44" s="142">
        <v>43638</v>
      </c>
      <c r="E44" s="147" t="s">
        <v>45</v>
      </c>
      <c r="F44" s="147">
        <v>1</v>
      </c>
    </row>
    <row r="47" spans="1:6" s="150" customFormat="1"/>
    <row r="49" spans="1:13" ht="15" thickBot="1"/>
    <row r="50" spans="1:13" ht="15.6">
      <c r="A50" s="12" t="s">
        <v>6</v>
      </c>
      <c r="B50" s="12" t="s">
        <v>19</v>
      </c>
      <c r="C50" s="12" t="s">
        <v>0</v>
      </c>
      <c r="D50" s="12" t="s">
        <v>42</v>
      </c>
      <c r="E50" s="12" t="s">
        <v>1</v>
      </c>
      <c r="F50" s="13" t="s">
        <v>2</v>
      </c>
      <c r="H50" s="40" t="s">
        <v>11</v>
      </c>
      <c r="I50" s="41" t="s">
        <v>12</v>
      </c>
      <c r="J50" s="41"/>
      <c r="K50" s="42"/>
      <c r="L50" s="43"/>
      <c r="M50" s="44"/>
    </row>
    <row r="51" spans="1:13" ht="15.6">
      <c r="A51" s="16"/>
      <c r="B51" s="16"/>
      <c r="C51" s="17"/>
      <c r="D51" s="17"/>
      <c r="E51" s="18"/>
      <c r="F51" s="19"/>
      <c r="H51" s="45" t="s">
        <v>7</v>
      </c>
      <c r="I51" s="46">
        <v>2019</v>
      </c>
      <c r="J51" s="46"/>
      <c r="K51" s="47"/>
      <c r="L51" s="48"/>
      <c r="M51" s="49"/>
    </row>
    <row r="52" spans="1:13" ht="15.6">
      <c r="A52" s="139" t="s">
        <v>50</v>
      </c>
      <c r="B52" s="140" t="s">
        <v>22</v>
      </c>
      <c r="C52" s="141" t="s">
        <v>48</v>
      </c>
      <c r="D52" s="142">
        <v>43670</v>
      </c>
      <c r="E52" s="147" t="s">
        <v>85</v>
      </c>
      <c r="F52" s="147">
        <v>6</v>
      </c>
      <c r="H52" s="45" t="s">
        <v>8</v>
      </c>
      <c r="I52" s="50" t="s">
        <v>43</v>
      </c>
      <c r="J52" s="50"/>
      <c r="K52" s="47"/>
      <c r="L52" s="48"/>
      <c r="M52" s="49"/>
    </row>
    <row r="53" spans="1:13" ht="15.6">
      <c r="A53" s="139" t="s">
        <v>60</v>
      </c>
      <c r="B53" s="140" t="s">
        <v>52</v>
      </c>
      <c r="C53" s="141" t="s">
        <v>48</v>
      </c>
      <c r="D53" s="142">
        <v>43670</v>
      </c>
      <c r="E53" s="147" t="s">
        <v>85</v>
      </c>
      <c r="F53" s="147">
        <v>5</v>
      </c>
      <c r="H53" s="45" t="s">
        <v>9</v>
      </c>
      <c r="I53" s="51" t="s">
        <v>44</v>
      </c>
      <c r="J53" s="51"/>
      <c r="K53" s="47"/>
      <c r="L53" s="48"/>
      <c r="M53" s="49"/>
    </row>
    <row r="54" spans="1:13" ht="16.2" thickBot="1">
      <c r="A54" s="139" t="s">
        <v>53</v>
      </c>
      <c r="B54" s="143" t="s">
        <v>54</v>
      </c>
      <c r="C54" s="141" t="s">
        <v>48</v>
      </c>
      <c r="D54" s="142">
        <v>43674</v>
      </c>
      <c r="E54" s="147" t="s">
        <v>85</v>
      </c>
      <c r="F54" s="147">
        <v>5</v>
      </c>
      <c r="H54" s="52" t="s">
        <v>10</v>
      </c>
      <c r="I54" s="53" t="s">
        <v>17</v>
      </c>
      <c r="J54" s="53"/>
      <c r="K54" s="54"/>
      <c r="L54" s="55"/>
      <c r="M54" s="56"/>
    </row>
    <row r="55" spans="1:13">
      <c r="A55" s="139" t="s">
        <v>56</v>
      </c>
      <c r="B55" s="140" t="s">
        <v>28</v>
      </c>
      <c r="C55" s="141" t="s">
        <v>48</v>
      </c>
      <c r="D55" s="142">
        <v>43654</v>
      </c>
      <c r="E55" s="147" t="s">
        <v>85</v>
      </c>
      <c r="F55" s="147">
        <v>2</v>
      </c>
    </row>
    <row r="56" spans="1:13">
      <c r="A56" s="139" t="s">
        <v>51</v>
      </c>
      <c r="B56" s="140" t="s">
        <v>25</v>
      </c>
      <c r="C56" s="141" t="s">
        <v>48</v>
      </c>
      <c r="D56" s="142">
        <v>43659</v>
      </c>
      <c r="E56" s="147" t="s">
        <v>85</v>
      </c>
      <c r="F56" s="147">
        <v>2</v>
      </c>
    </row>
    <row r="57" spans="1:13">
      <c r="A57" s="139" t="s">
        <v>82</v>
      </c>
      <c r="B57" s="140" t="s">
        <v>24</v>
      </c>
      <c r="C57" s="141" t="s">
        <v>48</v>
      </c>
      <c r="D57" s="142">
        <v>43659</v>
      </c>
      <c r="E57" s="147" t="s">
        <v>85</v>
      </c>
      <c r="F57" s="147">
        <v>1</v>
      </c>
    </row>
    <row r="58" spans="1:13">
      <c r="A58" s="139" t="s">
        <v>58</v>
      </c>
      <c r="B58" s="140" t="s">
        <v>21</v>
      </c>
      <c r="C58" s="141" t="s">
        <v>48</v>
      </c>
      <c r="D58" s="142">
        <v>43663</v>
      </c>
      <c r="E58" s="147" t="s">
        <v>85</v>
      </c>
      <c r="F58" s="147">
        <v>1</v>
      </c>
    </row>
    <row r="59" spans="1:13">
      <c r="A59" s="139" t="s">
        <v>59</v>
      </c>
      <c r="B59" s="140" t="s">
        <v>23</v>
      </c>
      <c r="C59" s="141" t="s">
        <v>48</v>
      </c>
      <c r="D59" s="142">
        <v>43670</v>
      </c>
      <c r="E59" s="147" t="s">
        <v>85</v>
      </c>
      <c r="F59" s="147">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74E5A-0EFF-4CBF-B34E-DA18ADF42E78}">
  <dimension ref="A1:T46"/>
  <sheetViews>
    <sheetView zoomScale="55" zoomScaleNormal="55" workbookViewId="0">
      <selection activeCell="S27" sqref="S27"/>
    </sheetView>
  </sheetViews>
  <sheetFormatPr defaultRowHeight="15.6"/>
  <cols>
    <col min="1" max="1" width="8.88671875" style="37"/>
    <col min="2" max="2" width="3.6640625" style="37" customWidth="1"/>
    <col min="3" max="3" width="24.6640625" style="37" bestFit="1" customWidth="1"/>
    <col min="4" max="4" width="22.21875" style="37" customWidth="1"/>
    <col min="5" max="5" width="8.88671875" style="37"/>
    <col min="6" max="6" width="9.77734375" style="37" bestFit="1" customWidth="1"/>
    <col min="7" max="7" width="18" style="37" bestFit="1" customWidth="1"/>
    <col min="8" max="8" width="18.6640625" style="37" bestFit="1" customWidth="1"/>
    <col min="9" max="9" width="12.33203125" style="37" bestFit="1" customWidth="1"/>
    <col min="10" max="10" width="3.88671875" style="38" customWidth="1"/>
    <col min="11" max="11" width="10.6640625" style="38" customWidth="1"/>
    <col min="12" max="12" width="3.88671875" style="38" customWidth="1"/>
    <col min="13" max="13" width="22.88671875" style="37" bestFit="1" customWidth="1"/>
    <col min="14" max="14" width="8.88671875" style="37"/>
    <col min="15" max="15" width="13.44140625" style="37" bestFit="1" customWidth="1"/>
    <col min="16" max="16" width="4" style="37" customWidth="1"/>
    <col min="17" max="17" width="8.88671875" style="37"/>
    <col min="18" max="18" width="3.109375" style="37" customWidth="1"/>
    <col min="19" max="19" width="25.109375" style="37" customWidth="1"/>
    <col min="20" max="20" width="2.77734375" style="37" customWidth="1"/>
    <col min="21" max="16384" width="8.88671875" style="37"/>
  </cols>
  <sheetData>
    <row r="1" spans="2:18" ht="16.2" thickBot="1">
      <c r="C1" s="132" t="s">
        <v>86</v>
      </c>
    </row>
    <row r="2" spans="2:18">
      <c r="C2" s="40" t="s">
        <v>11</v>
      </c>
      <c r="D2" s="41" t="s">
        <v>12</v>
      </c>
      <c r="E2" s="41"/>
      <c r="F2" s="41"/>
      <c r="G2" s="42"/>
      <c r="H2" s="43"/>
      <c r="I2" s="44"/>
    </row>
    <row r="3" spans="2:18">
      <c r="C3" s="45" t="s">
        <v>7</v>
      </c>
      <c r="D3" s="46">
        <v>2019</v>
      </c>
      <c r="E3" s="46"/>
      <c r="F3" s="46"/>
      <c r="G3" s="47"/>
      <c r="H3" s="48"/>
      <c r="I3" s="49"/>
    </row>
    <row r="4" spans="2:18">
      <c r="C4" s="45" t="s">
        <v>8</v>
      </c>
      <c r="D4" s="50" t="s">
        <v>43</v>
      </c>
      <c r="E4" s="50"/>
      <c r="F4" s="50"/>
      <c r="G4" s="47"/>
      <c r="H4" s="48"/>
      <c r="I4" s="49"/>
    </row>
    <row r="5" spans="2:18">
      <c r="C5" s="45" t="s">
        <v>9</v>
      </c>
      <c r="D5" s="51"/>
      <c r="E5" s="51"/>
      <c r="F5" s="51"/>
      <c r="G5" s="47"/>
      <c r="H5" s="48"/>
      <c r="I5" s="49"/>
    </row>
    <row r="6" spans="2:18" ht="16.2" thickBot="1">
      <c r="C6" s="52" t="s">
        <v>10</v>
      </c>
      <c r="D6" s="53" t="s">
        <v>17</v>
      </c>
      <c r="E6" s="53"/>
      <c r="F6" s="53"/>
      <c r="G6" s="54"/>
      <c r="H6" s="55"/>
      <c r="I6" s="56"/>
    </row>
    <row r="10" spans="2:18" ht="16.2" thickBot="1">
      <c r="B10" s="88"/>
      <c r="C10" s="88"/>
      <c r="D10" s="88"/>
      <c r="E10" s="88"/>
      <c r="F10" s="88"/>
      <c r="G10" s="88"/>
      <c r="H10" s="88"/>
      <c r="I10" s="88"/>
      <c r="J10" s="25"/>
      <c r="L10" s="84"/>
      <c r="M10" s="85"/>
      <c r="N10" s="85"/>
      <c r="O10" s="85"/>
      <c r="P10" s="85"/>
      <c r="Q10" s="86"/>
    </row>
    <row r="11" spans="2:18" s="15" customFormat="1" ht="31.2">
      <c r="B11" s="25"/>
      <c r="C11" s="12" t="s">
        <v>6</v>
      </c>
      <c r="D11" s="12" t="s">
        <v>19</v>
      </c>
      <c r="E11" s="12" t="s">
        <v>0</v>
      </c>
      <c r="F11" s="12" t="s">
        <v>42</v>
      </c>
      <c r="G11" s="12" t="s">
        <v>1</v>
      </c>
      <c r="H11" s="13" t="s">
        <v>2</v>
      </c>
      <c r="I11" s="12" t="s">
        <v>15</v>
      </c>
      <c r="J11" s="89"/>
      <c r="K11" s="14"/>
      <c r="L11" s="87"/>
      <c r="M11" s="116" t="s">
        <v>3</v>
      </c>
      <c r="N11" s="117" t="s">
        <v>4</v>
      </c>
      <c r="O11" s="118" t="s">
        <v>5</v>
      </c>
      <c r="P11" s="79"/>
      <c r="Q11" s="22"/>
      <c r="R11" s="22"/>
    </row>
    <row r="12" spans="2:18" s="15" customFormat="1" ht="4.8" customHeight="1" thickBot="1">
      <c r="B12" s="25"/>
      <c r="C12" s="16"/>
      <c r="D12" s="16"/>
      <c r="E12" s="17"/>
      <c r="F12" s="17"/>
      <c r="G12" s="18"/>
      <c r="H12" s="19"/>
      <c r="I12" s="20"/>
      <c r="J12" s="72"/>
      <c r="K12" s="21"/>
      <c r="L12" s="78"/>
      <c r="M12" s="113"/>
      <c r="N12" s="114"/>
      <c r="O12" s="115"/>
      <c r="P12" s="79"/>
      <c r="Q12" s="22"/>
      <c r="R12" s="22"/>
    </row>
    <row r="13" spans="2:18" s="15" customFormat="1">
      <c r="B13" s="25"/>
      <c r="C13" s="139"/>
      <c r="D13" s="143"/>
      <c r="E13" s="141"/>
      <c r="F13" s="142"/>
      <c r="G13" s="147"/>
      <c r="H13" s="148"/>
      <c r="I13" s="23"/>
      <c r="J13" s="72"/>
      <c r="K13" s="21"/>
      <c r="L13" s="78"/>
      <c r="M13" s="121" t="e">
        <f>(H13/H40)</f>
        <v>#DIV/0!</v>
      </c>
      <c r="N13" s="122" t="e">
        <f t="shared" ref="N13:N36" si="0">LN(M13)</f>
        <v>#DIV/0!</v>
      </c>
      <c r="O13" s="123" t="e">
        <f t="shared" ref="O13:O36" si="1">M13*N13</f>
        <v>#DIV/0!</v>
      </c>
      <c r="P13" s="79"/>
      <c r="Q13" s="22"/>
      <c r="R13" s="22"/>
    </row>
    <row r="14" spans="2:18" s="15" customFormat="1">
      <c r="B14" s="25"/>
      <c r="C14" s="139"/>
      <c r="D14" s="140"/>
      <c r="E14" s="141"/>
      <c r="F14" s="142"/>
      <c r="G14" s="147"/>
      <c r="H14" s="148"/>
      <c r="I14" s="23"/>
      <c r="J14" s="72"/>
      <c r="K14" s="21"/>
      <c r="L14" s="78"/>
      <c r="M14" s="119" t="e">
        <f>(H14/H40)</f>
        <v>#DIV/0!</v>
      </c>
      <c r="N14" s="24" t="e">
        <f t="shared" si="0"/>
        <v>#DIV/0!</v>
      </c>
      <c r="O14" s="106" t="e">
        <f t="shared" si="1"/>
        <v>#DIV/0!</v>
      </c>
      <c r="P14" s="79"/>
      <c r="Q14" s="22"/>
      <c r="R14" s="22"/>
    </row>
    <row r="15" spans="2:18" s="15" customFormat="1">
      <c r="B15" s="25"/>
      <c r="C15" s="139"/>
      <c r="D15" s="140"/>
      <c r="E15" s="141"/>
      <c r="F15" s="142"/>
      <c r="G15" s="147"/>
      <c r="H15" s="148"/>
      <c r="I15" s="23"/>
      <c r="J15" s="72"/>
      <c r="K15" s="21"/>
      <c r="L15" s="78"/>
      <c r="M15" s="119" t="e">
        <f>(H15/H40)</f>
        <v>#DIV/0!</v>
      </c>
      <c r="N15" s="24" t="e">
        <f t="shared" si="0"/>
        <v>#DIV/0!</v>
      </c>
      <c r="O15" s="106" t="e">
        <f t="shared" si="1"/>
        <v>#DIV/0!</v>
      </c>
      <c r="P15" s="79"/>
      <c r="Q15" s="22"/>
      <c r="R15" s="22"/>
    </row>
    <row r="16" spans="2:18" s="15" customFormat="1">
      <c r="B16" s="25"/>
      <c r="C16" s="139"/>
      <c r="D16" s="140"/>
      <c r="E16" s="141"/>
      <c r="F16" s="142"/>
      <c r="G16" s="147"/>
      <c r="H16" s="148"/>
      <c r="I16" s="23"/>
      <c r="J16" s="72"/>
      <c r="K16" s="21"/>
      <c r="L16" s="78"/>
      <c r="M16" s="119" t="e">
        <f>(H16/H40)</f>
        <v>#DIV/0!</v>
      </c>
      <c r="N16" s="24" t="e">
        <f t="shared" si="0"/>
        <v>#DIV/0!</v>
      </c>
      <c r="O16" s="106" t="e">
        <f t="shared" si="1"/>
        <v>#DIV/0!</v>
      </c>
      <c r="P16" s="79"/>
      <c r="Q16" s="22"/>
      <c r="R16" s="22"/>
    </row>
    <row r="17" spans="1:18" s="15" customFormat="1">
      <c r="B17" s="25"/>
      <c r="C17" s="139"/>
      <c r="D17" s="140"/>
      <c r="E17" s="141"/>
      <c r="F17" s="142"/>
      <c r="G17" s="147"/>
      <c r="H17" s="148"/>
      <c r="I17" s="23"/>
      <c r="J17" s="72"/>
      <c r="K17" s="21"/>
      <c r="L17" s="78"/>
      <c r="M17" s="119" t="e">
        <f>(H17/H40)</f>
        <v>#DIV/0!</v>
      </c>
      <c r="N17" s="24" t="e">
        <f t="shared" si="0"/>
        <v>#DIV/0!</v>
      </c>
      <c r="O17" s="106" t="e">
        <f t="shared" si="1"/>
        <v>#DIV/0!</v>
      </c>
      <c r="P17" s="79"/>
      <c r="Q17" s="22"/>
      <c r="R17" s="22"/>
    </row>
    <row r="18" spans="1:18" s="15" customFormat="1">
      <c r="B18" s="25"/>
      <c r="C18" s="139"/>
      <c r="D18" s="140"/>
      <c r="E18" s="141"/>
      <c r="F18" s="142"/>
      <c r="G18" s="147"/>
      <c r="H18" s="148"/>
      <c r="I18" s="23"/>
      <c r="J18" s="72"/>
      <c r="K18" s="21"/>
      <c r="L18" s="78"/>
      <c r="M18" s="119" t="e">
        <f>(H18/H40)</f>
        <v>#DIV/0!</v>
      </c>
      <c r="N18" s="24" t="e">
        <f t="shared" si="0"/>
        <v>#DIV/0!</v>
      </c>
      <c r="O18" s="106" t="e">
        <f t="shared" si="1"/>
        <v>#DIV/0!</v>
      </c>
      <c r="P18" s="79"/>
      <c r="Q18" s="22"/>
      <c r="R18" s="22"/>
    </row>
    <row r="19" spans="1:18" s="15" customFormat="1">
      <c r="B19" s="25"/>
      <c r="C19" s="139"/>
      <c r="D19" s="140"/>
      <c r="E19" s="141"/>
      <c r="F19" s="142"/>
      <c r="G19" s="147"/>
      <c r="H19" s="148"/>
      <c r="I19" s="23"/>
      <c r="J19" s="72"/>
      <c r="K19" s="21"/>
      <c r="L19" s="78"/>
      <c r="M19" s="119" t="e">
        <f>(H19/H40)</f>
        <v>#DIV/0!</v>
      </c>
      <c r="N19" s="24" t="e">
        <f t="shared" si="0"/>
        <v>#DIV/0!</v>
      </c>
      <c r="O19" s="106" t="e">
        <f t="shared" si="1"/>
        <v>#DIV/0!</v>
      </c>
      <c r="P19" s="79"/>
      <c r="Q19" s="22"/>
      <c r="R19" s="22"/>
    </row>
    <row r="20" spans="1:18" s="15" customFormat="1">
      <c r="B20" s="25"/>
      <c r="C20" s="139"/>
      <c r="D20" s="140"/>
      <c r="E20" s="141"/>
      <c r="F20" s="142"/>
      <c r="G20" s="147"/>
      <c r="H20" s="148"/>
      <c r="I20" s="23"/>
      <c r="J20" s="72"/>
      <c r="K20" s="21"/>
      <c r="L20" s="78"/>
      <c r="M20" s="119" t="e">
        <f>(H20/H40)</f>
        <v>#DIV/0!</v>
      </c>
      <c r="N20" s="24" t="e">
        <f t="shared" si="0"/>
        <v>#DIV/0!</v>
      </c>
      <c r="O20" s="106" t="e">
        <f t="shared" si="1"/>
        <v>#DIV/0!</v>
      </c>
      <c r="P20" s="79"/>
      <c r="Q20" s="22"/>
      <c r="R20" s="22"/>
    </row>
    <row r="21" spans="1:18" s="15" customFormat="1">
      <c r="B21" s="25"/>
      <c r="C21" s="139"/>
      <c r="D21" s="140"/>
      <c r="E21" s="141"/>
      <c r="F21" s="142"/>
      <c r="G21" s="147"/>
      <c r="H21" s="148"/>
      <c r="I21" s="23"/>
      <c r="J21" s="72"/>
      <c r="K21" s="21"/>
      <c r="L21" s="78"/>
      <c r="M21" s="119" t="e">
        <f>(H21/H40)</f>
        <v>#DIV/0!</v>
      </c>
      <c r="N21" s="24" t="e">
        <f t="shared" si="0"/>
        <v>#DIV/0!</v>
      </c>
      <c r="O21" s="106" t="e">
        <f t="shared" si="1"/>
        <v>#DIV/0!</v>
      </c>
      <c r="P21" s="79"/>
      <c r="Q21" s="22"/>
      <c r="R21" s="22"/>
    </row>
    <row r="22" spans="1:18" s="15" customFormat="1">
      <c r="B22" s="71"/>
      <c r="C22" s="139"/>
      <c r="D22" s="140"/>
      <c r="E22" s="141"/>
      <c r="F22" s="142"/>
      <c r="G22" s="147"/>
      <c r="H22" s="148"/>
      <c r="I22" s="23"/>
      <c r="J22" s="72"/>
      <c r="K22" s="21"/>
      <c r="L22" s="78"/>
      <c r="M22" s="119" t="e">
        <f>(H22/H40)</f>
        <v>#DIV/0!</v>
      </c>
      <c r="N22" s="24" t="e">
        <f t="shared" si="0"/>
        <v>#DIV/0!</v>
      </c>
      <c r="O22" s="106" t="e">
        <f t="shared" si="1"/>
        <v>#DIV/0!</v>
      </c>
      <c r="P22" s="79"/>
      <c r="Q22" s="22"/>
      <c r="R22" s="22"/>
    </row>
    <row r="23" spans="1:18" s="15" customFormat="1">
      <c r="B23" s="71"/>
      <c r="C23" s="139"/>
      <c r="D23" s="143"/>
      <c r="E23" s="141"/>
      <c r="F23" s="142"/>
      <c r="G23" s="147"/>
      <c r="H23" s="148"/>
      <c r="I23" s="23"/>
      <c r="J23" s="72"/>
      <c r="K23" s="21"/>
      <c r="L23" s="78"/>
      <c r="M23" s="119" t="e">
        <f>(H23/H40)</f>
        <v>#DIV/0!</v>
      </c>
      <c r="N23" s="24" t="e">
        <f t="shared" si="0"/>
        <v>#DIV/0!</v>
      </c>
      <c r="O23" s="106" t="e">
        <f t="shared" si="1"/>
        <v>#DIV/0!</v>
      </c>
      <c r="P23" s="79"/>
      <c r="Q23" s="22"/>
      <c r="R23" s="22"/>
    </row>
    <row r="24" spans="1:18" s="15" customFormat="1">
      <c r="A24" s="133" t="s">
        <v>38</v>
      </c>
      <c r="B24" s="25"/>
      <c r="C24" s="139"/>
      <c r="D24" s="140"/>
      <c r="E24" s="141"/>
      <c r="F24" s="142"/>
      <c r="G24" s="147"/>
      <c r="H24" s="148"/>
      <c r="I24" s="23"/>
      <c r="J24" s="72"/>
      <c r="K24" s="21"/>
      <c r="L24" s="78"/>
      <c r="M24" s="119" t="e">
        <f>(H24/H40)</f>
        <v>#DIV/0!</v>
      </c>
      <c r="N24" s="24" t="e">
        <f t="shared" si="0"/>
        <v>#DIV/0!</v>
      </c>
      <c r="O24" s="106" t="e">
        <f t="shared" si="1"/>
        <v>#DIV/0!</v>
      </c>
      <c r="P24" s="79"/>
      <c r="Q24" s="22"/>
      <c r="R24" s="22"/>
    </row>
    <row r="25" spans="1:18" s="15" customFormat="1">
      <c r="A25" s="133" t="s">
        <v>38</v>
      </c>
      <c r="B25" s="25"/>
      <c r="C25" s="139"/>
      <c r="D25" s="140"/>
      <c r="E25" s="141"/>
      <c r="F25" s="142"/>
      <c r="G25" s="147"/>
      <c r="H25" s="148"/>
      <c r="I25" s="23"/>
      <c r="J25" s="72"/>
      <c r="K25" s="21"/>
      <c r="L25" s="78"/>
      <c r="M25" s="119" t="e">
        <f>(H25/H40)</f>
        <v>#DIV/0!</v>
      </c>
      <c r="N25" s="24" t="e">
        <f t="shared" si="0"/>
        <v>#DIV/0!</v>
      </c>
      <c r="O25" s="106" t="e">
        <f t="shared" si="1"/>
        <v>#DIV/0!</v>
      </c>
      <c r="P25" s="79"/>
      <c r="Q25" s="22"/>
      <c r="R25" s="22"/>
    </row>
    <row r="26" spans="1:18" s="15" customFormat="1">
      <c r="B26" s="25"/>
      <c r="C26" s="139"/>
      <c r="D26" s="140"/>
      <c r="E26" s="141"/>
      <c r="F26" s="142"/>
      <c r="G26" s="147"/>
      <c r="H26" s="148"/>
      <c r="I26" s="23"/>
      <c r="J26" s="72"/>
      <c r="K26" s="21"/>
      <c r="L26" s="78"/>
      <c r="M26" s="119" t="e">
        <f>(H26/H40)</f>
        <v>#DIV/0!</v>
      </c>
      <c r="N26" s="24" t="e">
        <f t="shared" si="0"/>
        <v>#DIV/0!</v>
      </c>
      <c r="O26" s="106" t="e">
        <f t="shared" si="1"/>
        <v>#DIV/0!</v>
      </c>
      <c r="P26" s="79"/>
      <c r="Q26" s="22"/>
      <c r="R26" s="22"/>
    </row>
    <row r="27" spans="1:18" s="15" customFormat="1">
      <c r="B27" s="25"/>
      <c r="C27" s="139"/>
      <c r="D27" s="140"/>
      <c r="E27" s="141"/>
      <c r="F27" s="142"/>
      <c r="G27" s="147"/>
      <c r="H27" s="148"/>
      <c r="I27" s="23"/>
      <c r="J27" s="72"/>
      <c r="K27" s="21"/>
      <c r="L27" s="78"/>
      <c r="M27" s="119" t="e">
        <f>(H27/H40)</f>
        <v>#DIV/0!</v>
      </c>
      <c r="N27" s="24" t="e">
        <f t="shared" si="0"/>
        <v>#DIV/0!</v>
      </c>
      <c r="O27" s="106" t="e">
        <f t="shared" si="1"/>
        <v>#DIV/0!</v>
      </c>
      <c r="P27" s="79"/>
      <c r="Q27" s="22"/>
      <c r="R27" s="22"/>
    </row>
    <row r="28" spans="1:18" s="15" customFormat="1">
      <c r="B28" s="25"/>
      <c r="C28" s="139"/>
      <c r="D28" s="140"/>
      <c r="E28" s="141"/>
      <c r="F28" s="142"/>
      <c r="G28" s="147"/>
      <c r="H28" s="148"/>
      <c r="I28" s="23"/>
      <c r="J28" s="72"/>
      <c r="K28" s="21"/>
      <c r="L28" s="78"/>
      <c r="M28" s="119" t="e">
        <f>(H28/H40)</f>
        <v>#DIV/0!</v>
      </c>
      <c r="N28" s="24" t="e">
        <f t="shared" si="0"/>
        <v>#DIV/0!</v>
      </c>
      <c r="O28" s="106" t="e">
        <f t="shared" si="1"/>
        <v>#DIV/0!</v>
      </c>
      <c r="P28" s="79"/>
      <c r="Q28" s="22"/>
      <c r="R28" s="22"/>
    </row>
    <row r="29" spans="1:18" s="15" customFormat="1">
      <c r="B29" s="25"/>
      <c r="C29" s="139"/>
      <c r="D29" s="140"/>
      <c r="E29" s="141"/>
      <c r="F29" s="142"/>
      <c r="G29" s="147"/>
      <c r="H29" s="148"/>
      <c r="I29" s="23"/>
      <c r="J29" s="72"/>
      <c r="K29" s="21"/>
      <c r="L29" s="78"/>
      <c r="M29" s="119" t="e">
        <f>(H29/H40)</f>
        <v>#DIV/0!</v>
      </c>
      <c r="N29" s="24" t="e">
        <f t="shared" si="0"/>
        <v>#DIV/0!</v>
      </c>
      <c r="O29" s="106" t="e">
        <f t="shared" si="1"/>
        <v>#DIV/0!</v>
      </c>
      <c r="P29" s="79"/>
      <c r="Q29" s="22"/>
      <c r="R29" s="22"/>
    </row>
    <row r="30" spans="1:18" s="15" customFormat="1">
      <c r="B30" s="25"/>
      <c r="C30" s="139"/>
      <c r="D30" s="140"/>
      <c r="E30" s="141"/>
      <c r="F30" s="142"/>
      <c r="G30" s="147"/>
      <c r="H30" s="148"/>
      <c r="I30" s="23"/>
      <c r="J30" s="72"/>
      <c r="K30" s="21"/>
      <c r="L30" s="78"/>
      <c r="M30" s="119" t="e">
        <f>(H30/H40)</f>
        <v>#DIV/0!</v>
      </c>
      <c r="N30" s="24" t="e">
        <f t="shared" si="0"/>
        <v>#DIV/0!</v>
      </c>
      <c r="O30" s="106" t="e">
        <f t="shared" si="1"/>
        <v>#DIV/0!</v>
      </c>
      <c r="P30" s="79"/>
      <c r="Q30" s="22"/>
      <c r="R30" s="22"/>
    </row>
    <row r="31" spans="1:18" s="15" customFormat="1">
      <c r="B31" s="25"/>
      <c r="C31" s="139"/>
      <c r="D31" s="140"/>
      <c r="E31" s="141"/>
      <c r="F31" s="142"/>
      <c r="G31" s="147"/>
      <c r="H31" s="148"/>
      <c r="I31" s="23"/>
      <c r="J31" s="72"/>
      <c r="K31" s="21"/>
      <c r="L31" s="78"/>
      <c r="M31" s="119" t="e">
        <f>(H31/H40)</f>
        <v>#DIV/0!</v>
      </c>
      <c r="N31" s="24" t="e">
        <f t="shared" si="0"/>
        <v>#DIV/0!</v>
      </c>
      <c r="O31" s="106" t="e">
        <f t="shared" si="1"/>
        <v>#DIV/0!</v>
      </c>
      <c r="P31" s="79"/>
      <c r="Q31" s="22"/>
      <c r="R31" s="22"/>
    </row>
    <row r="32" spans="1:18" s="15" customFormat="1">
      <c r="B32" s="25"/>
      <c r="C32" s="139"/>
      <c r="D32" s="140"/>
      <c r="E32" s="141"/>
      <c r="F32" s="142"/>
      <c r="G32" s="147"/>
      <c r="H32" s="148"/>
      <c r="I32" s="23"/>
      <c r="J32" s="72"/>
      <c r="K32" s="21"/>
      <c r="L32" s="78"/>
      <c r="M32" s="119" t="e">
        <f>(H32/H40)</f>
        <v>#DIV/0!</v>
      </c>
      <c r="N32" s="24" t="e">
        <f t="shared" si="0"/>
        <v>#DIV/0!</v>
      </c>
      <c r="O32" s="106" t="e">
        <f t="shared" si="1"/>
        <v>#DIV/0!</v>
      </c>
      <c r="P32" s="79"/>
      <c r="Q32" s="22"/>
      <c r="R32" s="22"/>
    </row>
    <row r="33" spans="2:20" s="15" customFormat="1">
      <c r="B33" s="25"/>
      <c r="C33" s="139"/>
      <c r="D33" s="140"/>
      <c r="E33" s="141"/>
      <c r="F33" s="142"/>
      <c r="G33" s="147"/>
      <c r="H33" s="148"/>
      <c r="I33" s="23"/>
      <c r="J33" s="72"/>
      <c r="K33" s="21"/>
      <c r="L33" s="78"/>
      <c r="M33" s="119" t="e">
        <f>(H33/H40)</f>
        <v>#DIV/0!</v>
      </c>
      <c r="N33" s="24" t="e">
        <f t="shared" si="0"/>
        <v>#DIV/0!</v>
      </c>
      <c r="O33" s="106" t="e">
        <f t="shared" si="1"/>
        <v>#DIV/0!</v>
      </c>
      <c r="P33" s="79"/>
      <c r="Q33" s="22"/>
      <c r="R33" s="22"/>
    </row>
    <row r="34" spans="2:20" s="15" customFormat="1">
      <c r="B34" s="25"/>
      <c r="C34" s="139"/>
      <c r="D34" s="140"/>
      <c r="E34" s="141"/>
      <c r="F34" s="142"/>
      <c r="G34" s="147"/>
      <c r="H34" s="148"/>
      <c r="I34" s="23"/>
      <c r="J34" s="72"/>
      <c r="K34" s="21"/>
      <c r="L34" s="78"/>
      <c r="M34" s="119" t="e">
        <f>(H34/H40)</f>
        <v>#DIV/0!</v>
      </c>
      <c r="N34" s="24" t="e">
        <f t="shared" si="0"/>
        <v>#DIV/0!</v>
      </c>
      <c r="O34" s="106" t="e">
        <f t="shared" si="1"/>
        <v>#DIV/0!</v>
      </c>
      <c r="P34" s="79"/>
      <c r="Q34" s="22"/>
      <c r="R34" s="22"/>
    </row>
    <row r="35" spans="2:20" s="15" customFormat="1">
      <c r="B35" s="25"/>
      <c r="C35" s="139"/>
      <c r="D35" s="145"/>
      <c r="E35" s="141"/>
      <c r="F35" s="146"/>
      <c r="G35" s="147"/>
      <c r="H35" s="148"/>
      <c r="I35" s="23"/>
      <c r="J35" s="72"/>
      <c r="K35" s="21"/>
      <c r="L35" s="78"/>
      <c r="M35" s="119" t="e">
        <f>(H35/H40)</f>
        <v>#DIV/0!</v>
      </c>
      <c r="N35" s="24" t="e">
        <f t="shared" si="0"/>
        <v>#DIV/0!</v>
      </c>
      <c r="O35" s="106" t="e">
        <f>M35*N35</f>
        <v>#DIV/0!</v>
      </c>
      <c r="P35" s="79"/>
      <c r="Q35" s="22"/>
      <c r="R35" s="22"/>
    </row>
    <row r="36" spans="2:20" s="15" customFormat="1">
      <c r="B36" s="25"/>
      <c r="C36" s="139"/>
      <c r="D36" s="140"/>
      <c r="E36" s="141"/>
      <c r="F36" s="142"/>
      <c r="G36" s="147"/>
      <c r="H36" s="148"/>
      <c r="I36" s="23"/>
      <c r="J36" s="72"/>
      <c r="K36" s="21"/>
      <c r="L36" s="78"/>
      <c r="M36" s="119" t="e">
        <f>(H36/H40)</f>
        <v>#DIV/0!</v>
      </c>
      <c r="N36" s="24" t="e">
        <f t="shared" si="0"/>
        <v>#DIV/0!</v>
      </c>
      <c r="O36" s="106" t="e">
        <f>M36*N36</f>
        <v>#DIV/0!</v>
      </c>
      <c r="P36" s="79"/>
      <c r="Q36" s="22"/>
      <c r="R36" s="22"/>
    </row>
    <row r="37" spans="2:20" s="15" customFormat="1" ht="16.2" thickBot="1">
      <c r="B37" s="25"/>
      <c r="C37" s="149"/>
      <c r="D37" s="149"/>
      <c r="E37" s="149"/>
      <c r="F37" s="149"/>
      <c r="G37" s="149"/>
      <c r="H37" s="149"/>
      <c r="I37" s="23"/>
      <c r="J37" s="72"/>
      <c r="K37" s="21"/>
      <c r="L37" s="78"/>
      <c r="M37" s="120"/>
      <c r="N37" s="108"/>
      <c r="O37" s="109"/>
      <c r="P37" s="79"/>
      <c r="Q37" s="22"/>
      <c r="R37" s="22"/>
    </row>
    <row r="38" spans="2:20" s="15" customFormat="1" ht="16.2" thickBot="1">
      <c r="B38" s="25"/>
      <c r="C38" s="75"/>
      <c r="D38" s="75"/>
      <c r="E38" s="76"/>
      <c r="F38" s="76"/>
      <c r="G38" s="74"/>
      <c r="H38" s="72"/>
      <c r="I38" s="72"/>
      <c r="J38" s="72"/>
      <c r="K38" s="21"/>
      <c r="L38" s="78"/>
      <c r="M38" s="78"/>
      <c r="N38" s="78"/>
      <c r="O38" s="79"/>
      <c r="P38" s="79"/>
      <c r="Q38" s="22"/>
      <c r="R38" s="79"/>
      <c r="S38" s="7" t="s">
        <v>13</v>
      </c>
      <c r="T38" s="84"/>
    </row>
    <row r="39" spans="2:20" s="15" customFormat="1" ht="16.2" thickBot="1">
      <c r="C39" s="26"/>
      <c r="D39" s="26"/>
      <c r="E39" s="27"/>
      <c r="F39" s="27"/>
      <c r="G39" s="58"/>
      <c r="H39" s="127" t="s">
        <v>14</v>
      </c>
      <c r="I39" s="29"/>
      <c r="J39" s="21"/>
      <c r="K39" s="21"/>
      <c r="L39" s="21"/>
      <c r="M39" s="127" t="s">
        <v>14</v>
      </c>
      <c r="N39" s="29"/>
      <c r="O39" s="127" t="s">
        <v>14</v>
      </c>
      <c r="P39" s="22"/>
      <c r="Q39" s="22"/>
      <c r="R39" s="79"/>
      <c r="S39" s="62" t="s">
        <v>37</v>
      </c>
      <c r="T39" s="84"/>
    </row>
    <row r="40" spans="2:20" s="61" customFormat="1" ht="16.2" thickBot="1">
      <c r="C40" s="59"/>
      <c r="D40" s="59"/>
      <c r="E40" s="30"/>
      <c r="F40" s="30"/>
      <c r="G40" s="60"/>
      <c r="H40" s="124">
        <f>SUM(H13:H36)</f>
        <v>0</v>
      </c>
      <c r="I40" s="31"/>
      <c r="J40" s="32"/>
      <c r="K40" s="32"/>
      <c r="L40" s="32"/>
      <c r="M40" s="126" t="e">
        <f>SUM(M13:M37)</f>
        <v>#DIV/0!</v>
      </c>
      <c r="N40" s="31"/>
      <c r="O40" s="125" t="e">
        <f>SUM(O13:O37)</f>
        <v>#DIV/0!</v>
      </c>
      <c r="P40" s="33"/>
      <c r="Q40" s="33"/>
      <c r="R40" s="98"/>
      <c r="S40" s="34" t="e">
        <f>-(O40)</f>
        <v>#DIV/0!</v>
      </c>
      <c r="T40" s="99"/>
    </row>
    <row r="41" spans="2:20" s="15" customFormat="1">
      <c r="C41" s="29"/>
      <c r="D41" s="29"/>
      <c r="E41" s="29"/>
      <c r="F41" s="29"/>
      <c r="G41" s="29"/>
      <c r="H41" s="29"/>
      <c r="I41" s="29"/>
      <c r="J41" s="21"/>
      <c r="K41" s="21"/>
      <c r="L41" s="21"/>
      <c r="M41" s="29"/>
      <c r="N41" s="29"/>
      <c r="O41" s="22"/>
      <c r="P41" s="22"/>
      <c r="Q41" s="22"/>
      <c r="R41" s="79"/>
      <c r="S41" s="84"/>
      <c r="T41" s="84"/>
    </row>
    <row r="42" spans="2:20">
      <c r="L42" s="130"/>
      <c r="M42" s="131"/>
      <c r="N42" s="131"/>
    </row>
    <row r="43" spans="2:20">
      <c r="L43" s="130"/>
      <c r="M43" s="129" t="s">
        <v>39</v>
      </c>
      <c r="N43" s="131"/>
    </row>
    <row r="44" spans="2:20">
      <c r="L44" s="130"/>
      <c r="M44" s="128" t="s">
        <v>40</v>
      </c>
      <c r="N44" s="131"/>
    </row>
    <row r="45" spans="2:20">
      <c r="L45" s="130"/>
      <c r="M45" s="128" t="s">
        <v>41</v>
      </c>
      <c r="N45" s="131"/>
    </row>
    <row r="46" spans="2:20">
      <c r="L46" s="130"/>
      <c r="M46" s="131"/>
      <c r="N46" s="131"/>
    </row>
  </sheetData>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7444-1075-403D-9AC6-D58422340CA8}">
  <dimension ref="A1:T36"/>
  <sheetViews>
    <sheetView zoomScale="70" zoomScaleNormal="70" workbookViewId="0"/>
  </sheetViews>
  <sheetFormatPr defaultRowHeight="14.4"/>
  <cols>
    <col min="2" max="2" width="3.88671875" customWidth="1"/>
    <col min="3" max="3" width="25" customWidth="1"/>
    <col min="4" max="4" width="33.88671875" customWidth="1"/>
    <col min="6" max="6" width="10.44140625" bestFit="1" customWidth="1"/>
    <col min="7" max="7" width="24.5546875" bestFit="1" customWidth="1"/>
    <col min="8" max="8" width="13.5546875" bestFit="1" customWidth="1"/>
    <col min="9" max="9" width="12.44140625" bestFit="1" customWidth="1"/>
    <col min="10" max="10" width="4.33203125" style="8" customWidth="1"/>
    <col min="11" max="11" width="8.6640625" style="8" customWidth="1"/>
    <col min="12" max="12" width="4.33203125" style="8" customWidth="1"/>
    <col min="13" max="13" width="22.88671875" bestFit="1" customWidth="1"/>
    <col min="15" max="15" width="13.44140625" bestFit="1" customWidth="1"/>
    <col min="16" max="16" width="4.21875" customWidth="1"/>
    <col min="17" max="17" width="12.109375" style="95" customWidth="1"/>
    <col min="18" max="18" width="3.88671875" customWidth="1"/>
    <col min="19" max="19" width="25.44140625" customWidth="1"/>
    <col min="20" max="20" width="4.109375" customWidth="1"/>
  </cols>
  <sheetData>
    <row r="1" spans="1:20" ht="16.2" thickBot="1">
      <c r="B1" s="37"/>
      <c r="C1" s="132" t="s">
        <v>88</v>
      </c>
      <c r="D1" s="37"/>
      <c r="E1" s="37"/>
      <c r="F1" s="37"/>
      <c r="G1" s="37"/>
      <c r="H1" s="37"/>
      <c r="I1" s="37"/>
      <c r="J1" s="38"/>
      <c r="K1" s="38"/>
      <c r="L1" s="38"/>
      <c r="M1" s="37"/>
    </row>
    <row r="2" spans="1:20" ht="15.6">
      <c r="B2" s="37"/>
      <c r="C2" s="40" t="s">
        <v>11</v>
      </c>
      <c r="D2" s="41" t="s">
        <v>12</v>
      </c>
      <c r="E2" s="41"/>
      <c r="F2" s="41"/>
      <c r="G2" s="42"/>
      <c r="H2" s="43"/>
      <c r="I2" s="44"/>
      <c r="J2" s="38"/>
      <c r="K2" s="38"/>
      <c r="L2" s="38"/>
      <c r="M2" s="37"/>
    </row>
    <row r="3" spans="1:20" ht="15.6">
      <c r="B3" s="37"/>
      <c r="C3" s="45" t="s">
        <v>7</v>
      </c>
      <c r="D3" s="46">
        <v>2019</v>
      </c>
      <c r="E3" s="46"/>
      <c r="F3" s="46"/>
      <c r="G3" s="47"/>
      <c r="H3" s="48"/>
      <c r="I3" s="49"/>
      <c r="J3" s="38"/>
      <c r="K3" s="38"/>
      <c r="L3" s="38"/>
      <c r="M3" s="37"/>
    </row>
    <row r="4" spans="1:20" ht="15.6">
      <c r="B4" s="37"/>
      <c r="C4" s="45" t="s">
        <v>8</v>
      </c>
      <c r="D4" s="50" t="s">
        <v>43</v>
      </c>
      <c r="E4" s="50"/>
      <c r="F4" s="50"/>
      <c r="G4" s="47"/>
      <c r="H4" s="48"/>
      <c r="I4" s="49"/>
      <c r="J4" s="38"/>
      <c r="K4" s="38"/>
      <c r="L4" s="38"/>
      <c r="M4" s="37"/>
    </row>
    <row r="5" spans="1:20" ht="15.6">
      <c r="B5" s="37"/>
      <c r="C5" s="45" t="s">
        <v>9</v>
      </c>
      <c r="D5" s="51" t="s">
        <v>89</v>
      </c>
      <c r="E5" s="51"/>
      <c r="F5" s="51"/>
      <c r="G5" s="47"/>
      <c r="H5" s="48"/>
      <c r="I5" s="49"/>
      <c r="J5" s="38"/>
      <c r="K5" s="38"/>
      <c r="L5" s="38"/>
      <c r="M5" s="37"/>
    </row>
    <row r="6" spans="1:20" ht="16.2" thickBot="1">
      <c r="B6" s="37"/>
      <c r="C6" s="52" t="s">
        <v>10</v>
      </c>
      <c r="D6" s="53" t="s">
        <v>17</v>
      </c>
      <c r="E6" s="53"/>
      <c r="F6" s="53"/>
      <c r="G6" s="54"/>
      <c r="H6" s="55"/>
      <c r="I6" s="56"/>
      <c r="J6" s="38"/>
      <c r="K6" s="38"/>
      <c r="L6" s="38"/>
      <c r="M6" s="37"/>
    </row>
    <row r="9" spans="1:20" ht="15" thickBot="1">
      <c r="B9" s="90"/>
      <c r="C9" s="90"/>
      <c r="D9" s="90"/>
      <c r="E9" s="90"/>
      <c r="F9" s="90"/>
      <c r="G9" s="90"/>
      <c r="H9" s="90"/>
      <c r="I9" s="90"/>
      <c r="J9" s="91"/>
      <c r="L9" s="93"/>
      <c r="M9" s="94"/>
      <c r="N9" s="94"/>
      <c r="O9" s="94"/>
      <c r="P9" s="94"/>
    </row>
    <row r="10" spans="1:20" s="2" customFormat="1" ht="31.2">
      <c r="B10" s="91"/>
      <c r="C10" s="12" t="s">
        <v>6</v>
      </c>
      <c r="D10" s="12" t="s">
        <v>19</v>
      </c>
      <c r="E10" s="12" t="s">
        <v>0</v>
      </c>
      <c r="F10" s="12" t="s">
        <v>42</v>
      </c>
      <c r="G10" s="12" t="s">
        <v>1</v>
      </c>
      <c r="H10" s="13" t="s">
        <v>2</v>
      </c>
      <c r="I10" s="12" t="s">
        <v>16</v>
      </c>
      <c r="J10" s="89"/>
      <c r="K10" s="14"/>
      <c r="L10" s="87"/>
      <c r="M10" s="116" t="s">
        <v>3</v>
      </c>
      <c r="N10" s="117" t="s">
        <v>4</v>
      </c>
      <c r="O10" s="118" t="s">
        <v>5</v>
      </c>
      <c r="P10" s="82"/>
      <c r="Q10" s="4"/>
      <c r="R10" s="4"/>
      <c r="S10" s="15"/>
      <c r="T10" s="15"/>
    </row>
    <row r="11" spans="1:20" s="2" customFormat="1" ht="4.8" customHeight="1" thickBot="1">
      <c r="B11" s="91"/>
      <c r="C11" s="16"/>
      <c r="D11" s="16"/>
      <c r="E11" s="17"/>
      <c r="F11" s="17"/>
      <c r="G11" s="18"/>
      <c r="H11" s="19"/>
      <c r="I11" s="20"/>
      <c r="J11" s="72"/>
      <c r="K11" s="21"/>
      <c r="L11" s="78"/>
      <c r="M11" s="113"/>
      <c r="N11" s="114"/>
      <c r="O11" s="115"/>
      <c r="P11" s="79"/>
      <c r="Q11" s="96"/>
      <c r="R11" s="22"/>
      <c r="S11" s="15"/>
      <c r="T11" s="15"/>
    </row>
    <row r="12" spans="1:20" s="2" customFormat="1" ht="15.6">
      <c r="B12" s="91"/>
      <c r="C12" s="139" t="s">
        <v>59</v>
      </c>
      <c r="D12" s="140" t="s">
        <v>23</v>
      </c>
      <c r="E12" s="141" t="s">
        <v>48</v>
      </c>
      <c r="F12" s="142">
        <v>43640</v>
      </c>
      <c r="G12" s="147" t="s">
        <v>89</v>
      </c>
      <c r="H12" s="147">
        <v>25</v>
      </c>
      <c r="I12" s="23">
        <v>1</v>
      </c>
      <c r="J12" s="72"/>
      <c r="K12" s="21"/>
      <c r="L12" s="78"/>
      <c r="M12" s="121">
        <f>(H12/H26)</f>
        <v>0.36231884057971014</v>
      </c>
      <c r="N12" s="24">
        <f t="shared" ref="N12:N21" si="0">LN(M12)</f>
        <v>-1.0152306797290587</v>
      </c>
      <c r="O12" s="106">
        <f t="shared" ref="O12:O21" si="1">M12*N12</f>
        <v>-0.36783720280038357</v>
      </c>
      <c r="P12" s="79"/>
      <c r="Q12" s="96"/>
      <c r="R12" s="22"/>
      <c r="S12" s="15"/>
      <c r="T12" s="15"/>
    </row>
    <row r="13" spans="1:20" s="2" customFormat="1" ht="15.6">
      <c r="B13" s="91"/>
      <c r="C13" s="139" t="s">
        <v>50</v>
      </c>
      <c r="D13" s="140" t="s">
        <v>22</v>
      </c>
      <c r="E13" s="141" t="s">
        <v>48</v>
      </c>
      <c r="F13" s="142">
        <v>43632</v>
      </c>
      <c r="G13" s="147" t="s">
        <v>89</v>
      </c>
      <c r="H13" s="147">
        <v>15</v>
      </c>
      <c r="I13" s="23">
        <v>2</v>
      </c>
      <c r="J13" s="72"/>
      <c r="K13" s="21"/>
      <c r="L13" s="78"/>
      <c r="M13" s="121">
        <f>(H13/H26)</f>
        <v>0.21739130434782608</v>
      </c>
      <c r="N13" s="24">
        <f t="shared" si="0"/>
        <v>-1.5260563034950494</v>
      </c>
      <c r="O13" s="106">
        <f t="shared" si="1"/>
        <v>-0.33175137032501073</v>
      </c>
      <c r="P13" s="79"/>
      <c r="Q13" s="96"/>
      <c r="R13" s="22"/>
      <c r="S13" s="15"/>
      <c r="T13" s="15"/>
    </row>
    <row r="14" spans="1:20" s="2" customFormat="1" ht="15.6">
      <c r="B14" s="91"/>
      <c r="C14" s="139" t="s">
        <v>60</v>
      </c>
      <c r="D14" s="140" t="s">
        <v>52</v>
      </c>
      <c r="E14" s="141" t="s">
        <v>48</v>
      </c>
      <c r="F14" s="142">
        <v>43640</v>
      </c>
      <c r="G14" s="147" t="s">
        <v>89</v>
      </c>
      <c r="H14" s="147">
        <v>9</v>
      </c>
      <c r="I14" s="23">
        <v>3</v>
      </c>
      <c r="J14" s="72"/>
      <c r="K14" s="21"/>
      <c r="L14" s="78"/>
      <c r="M14" s="121">
        <f>(H14/H26)</f>
        <v>0.13043478260869565</v>
      </c>
      <c r="N14" s="24">
        <f t="shared" si="0"/>
        <v>-2.0368819272610401</v>
      </c>
      <c r="O14" s="106">
        <f t="shared" si="1"/>
        <v>-0.26568025138187479</v>
      </c>
      <c r="P14" s="79"/>
      <c r="Q14" s="96"/>
      <c r="R14" s="22"/>
      <c r="S14" s="15"/>
      <c r="T14" s="15"/>
    </row>
    <row r="15" spans="1:20" s="2" customFormat="1" ht="15.6">
      <c r="B15" s="91"/>
      <c r="C15" s="139" t="s">
        <v>51</v>
      </c>
      <c r="D15" s="140" t="s">
        <v>25</v>
      </c>
      <c r="E15" s="141" t="s">
        <v>48</v>
      </c>
      <c r="F15" s="142">
        <v>43674</v>
      </c>
      <c r="G15" s="147" t="s">
        <v>89</v>
      </c>
      <c r="H15" s="147">
        <v>5</v>
      </c>
      <c r="I15" s="23">
        <v>4</v>
      </c>
      <c r="J15" s="72"/>
      <c r="K15" s="21"/>
      <c r="L15" s="78"/>
      <c r="M15" s="121">
        <f>(H15/H26)</f>
        <v>7.2463768115942032E-2</v>
      </c>
      <c r="N15" s="24">
        <f t="shared" si="0"/>
        <v>-2.6246685921631592</v>
      </c>
      <c r="O15" s="106">
        <f t="shared" si="1"/>
        <v>-0.19019337624370719</v>
      </c>
      <c r="P15" s="79"/>
      <c r="Q15" s="96"/>
      <c r="R15" s="22"/>
      <c r="S15" s="15"/>
      <c r="T15" s="15"/>
    </row>
    <row r="16" spans="1:20" s="2" customFormat="1" ht="15.6">
      <c r="A16" s="133" t="s">
        <v>38</v>
      </c>
      <c r="B16" s="91"/>
      <c r="C16" s="139" t="s">
        <v>61</v>
      </c>
      <c r="D16" s="140" t="s">
        <v>26</v>
      </c>
      <c r="E16" s="141" t="s">
        <v>48</v>
      </c>
      <c r="F16" s="142">
        <v>43694</v>
      </c>
      <c r="G16" s="147" t="s">
        <v>89</v>
      </c>
      <c r="H16" s="147">
        <v>4</v>
      </c>
      <c r="I16" s="23">
        <v>5</v>
      </c>
      <c r="J16" s="72"/>
      <c r="K16" s="21"/>
      <c r="L16" s="78"/>
      <c r="M16" s="121">
        <f>(H16/H26)</f>
        <v>5.7971014492753624E-2</v>
      </c>
      <c r="N16" s="24">
        <f>LN(M16)</f>
        <v>-2.8478121434773689</v>
      </c>
      <c r="O16" s="106">
        <f>M16*N16</f>
        <v>-0.16509055904216632</v>
      </c>
      <c r="P16" s="79"/>
      <c r="Q16" s="96"/>
      <c r="R16" s="22"/>
      <c r="S16" s="15"/>
      <c r="T16" s="15"/>
    </row>
    <row r="17" spans="1:20" s="2" customFormat="1" ht="15.6">
      <c r="A17" s="133" t="s">
        <v>38</v>
      </c>
      <c r="B17" s="91"/>
      <c r="C17" s="139" t="s">
        <v>53</v>
      </c>
      <c r="D17" s="143" t="s">
        <v>54</v>
      </c>
      <c r="E17" s="141" t="s">
        <v>48</v>
      </c>
      <c r="F17" s="142">
        <v>43674</v>
      </c>
      <c r="G17" s="147" t="s">
        <v>89</v>
      </c>
      <c r="H17" s="147">
        <v>3</v>
      </c>
      <c r="I17" s="23">
        <v>6</v>
      </c>
      <c r="J17" s="72"/>
      <c r="K17" s="21"/>
      <c r="L17" s="78"/>
      <c r="M17" s="121">
        <f>(H17/H26)</f>
        <v>4.3478260869565216E-2</v>
      </c>
      <c r="N17" s="24">
        <f t="shared" ref="N17:N20" si="2">LN(M17)</f>
        <v>-3.1354942159291497</v>
      </c>
      <c r="O17" s="106">
        <f t="shared" ref="O17:O20" si="3">M17*N17</f>
        <v>-0.13632583547518043</v>
      </c>
      <c r="P17" s="79"/>
      <c r="Q17" s="96"/>
      <c r="R17" s="22"/>
      <c r="S17" s="15"/>
      <c r="T17" s="15"/>
    </row>
    <row r="18" spans="1:20" s="2" customFormat="1" ht="15.6">
      <c r="B18" s="91"/>
      <c r="C18" s="144" t="s">
        <v>58</v>
      </c>
      <c r="D18" s="145" t="s">
        <v>21</v>
      </c>
      <c r="E18" s="141" t="s">
        <v>48</v>
      </c>
      <c r="F18" s="146">
        <v>43762</v>
      </c>
      <c r="G18" s="147" t="s">
        <v>89</v>
      </c>
      <c r="H18" s="147">
        <v>3</v>
      </c>
      <c r="I18" s="23">
        <v>6</v>
      </c>
      <c r="J18" s="72"/>
      <c r="K18" s="21"/>
      <c r="L18" s="78"/>
      <c r="M18" s="121">
        <f>(H18/H26)</f>
        <v>4.3478260869565216E-2</v>
      </c>
      <c r="N18" s="24">
        <f t="shared" si="2"/>
        <v>-3.1354942159291497</v>
      </c>
      <c r="O18" s="106">
        <f t="shared" si="3"/>
        <v>-0.13632583547518043</v>
      </c>
      <c r="P18" s="79"/>
      <c r="Q18" s="96"/>
      <c r="R18" s="22"/>
      <c r="S18" s="15"/>
      <c r="T18" s="15"/>
    </row>
    <row r="19" spans="1:20" s="2" customFormat="1" ht="15.6">
      <c r="B19" s="91"/>
      <c r="C19" s="139" t="s">
        <v>57</v>
      </c>
      <c r="D19" s="140" t="s">
        <v>31</v>
      </c>
      <c r="E19" s="141" t="s">
        <v>48</v>
      </c>
      <c r="F19" s="142">
        <v>43632</v>
      </c>
      <c r="G19" s="147" t="s">
        <v>89</v>
      </c>
      <c r="H19" s="147">
        <v>2</v>
      </c>
      <c r="I19" s="23">
        <v>8</v>
      </c>
      <c r="J19" s="72"/>
      <c r="K19" s="21"/>
      <c r="L19" s="78"/>
      <c r="M19" s="121">
        <f>(H19/H26)</f>
        <v>2.8985507246376812E-2</v>
      </c>
      <c r="N19" s="24">
        <f t="shared" si="2"/>
        <v>-3.5409593240373143</v>
      </c>
      <c r="O19" s="106">
        <f t="shared" si="3"/>
        <v>-0.10263650214600911</v>
      </c>
      <c r="P19" s="79"/>
      <c r="Q19" s="96"/>
      <c r="R19" s="22"/>
      <c r="S19" s="15"/>
      <c r="T19" s="15"/>
    </row>
    <row r="20" spans="1:20" s="2" customFormat="1" ht="15.6">
      <c r="B20" s="91"/>
      <c r="C20" s="139" t="s">
        <v>55</v>
      </c>
      <c r="D20" s="140" t="s">
        <v>20</v>
      </c>
      <c r="E20" s="141" t="s">
        <v>48</v>
      </c>
      <c r="F20" s="142">
        <v>43632</v>
      </c>
      <c r="G20" s="147" t="s">
        <v>89</v>
      </c>
      <c r="H20" s="147">
        <v>1</v>
      </c>
      <c r="I20" s="23">
        <v>9</v>
      </c>
      <c r="J20" s="72"/>
      <c r="K20" s="21"/>
      <c r="L20" s="78"/>
      <c r="M20" s="121">
        <f>(H20/H26)</f>
        <v>1.4492753623188406E-2</v>
      </c>
      <c r="N20" s="24">
        <f t="shared" si="2"/>
        <v>-4.2341065045972597</v>
      </c>
      <c r="O20" s="106">
        <f t="shared" si="3"/>
        <v>-6.1363862385467531E-2</v>
      </c>
      <c r="P20" s="79"/>
      <c r="Q20" s="96"/>
      <c r="R20" s="22"/>
      <c r="S20" s="15"/>
      <c r="T20" s="15"/>
    </row>
    <row r="21" spans="1:20" s="2" customFormat="1" ht="15.6">
      <c r="B21" s="91"/>
      <c r="C21" s="139" t="s">
        <v>56</v>
      </c>
      <c r="D21" s="140" t="s">
        <v>28</v>
      </c>
      <c r="E21" s="141" t="s">
        <v>48</v>
      </c>
      <c r="F21" s="142">
        <v>43640</v>
      </c>
      <c r="G21" s="147" t="s">
        <v>89</v>
      </c>
      <c r="H21" s="147">
        <v>1</v>
      </c>
      <c r="I21" s="23">
        <v>9</v>
      </c>
      <c r="J21" s="72"/>
      <c r="K21" s="21"/>
      <c r="L21" s="78"/>
      <c r="M21" s="121">
        <f>(H21/H26)</f>
        <v>1.4492753623188406E-2</v>
      </c>
      <c r="N21" s="24">
        <f t="shared" si="0"/>
        <v>-4.2341065045972597</v>
      </c>
      <c r="O21" s="106">
        <f t="shared" si="1"/>
        <v>-6.1363862385467531E-2</v>
      </c>
      <c r="P21" s="79"/>
      <c r="Q21" s="96"/>
      <c r="R21" s="22"/>
      <c r="S21" s="15"/>
      <c r="T21" s="15"/>
    </row>
    <row r="22" spans="1:20" s="2" customFormat="1" ht="15.6">
      <c r="B22" s="91"/>
      <c r="C22" s="139" t="s">
        <v>46</v>
      </c>
      <c r="D22" s="143" t="s">
        <v>47</v>
      </c>
      <c r="E22" s="141" t="s">
        <v>48</v>
      </c>
      <c r="F22" s="142">
        <v>43662</v>
      </c>
      <c r="G22" s="147" t="s">
        <v>89</v>
      </c>
      <c r="H22" s="147">
        <v>1</v>
      </c>
      <c r="I22" s="23">
        <v>9</v>
      </c>
      <c r="J22" s="72"/>
      <c r="K22" s="21"/>
      <c r="L22" s="78"/>
      <c r="M22" s="121">
        <f>(H22/H26)</f>
        <v>1.4492753623188406E-2</v>
      </c>
      <c r="N22" s="122">
        <f>LN(M22)</f>
        <v>-4.2341065045972597</v>
      </c>
      <c r="O22" s="123">
        <f>M22*N22</f>
        <v>-6.1363862385467531E-2</v>
      </c>
      <c r="P22" s="79"/>
      <c r="Q22" s="96"/>
      <c r="R22" s="22"/>
      <c r="S22" s="15"/>
      <c r="T22" s="15"/>
    </row>
    <row r="23" spans="1:20" s="2" customFormat="1" ht="16.2" thickBot="1">
      <c r="B23" s="71"/>
      <c r="C23" s="134"/>
      <c r="D23" s="135"/>
      <c r="E23" s="136"/>
      <c r="F23" s="136"/>
      <c r="G23" s="137"/>
      <c r="H23" s="100"/>
      <c r="I23" s="23"/>
      <c r="J23" s="72"/>
      <c r="K23" s="21"/>
      <c r="L23" s="78"/>
      <c r="M23" s="119"/>
      <c r="N23" s="24"/>
      <c r="O23" s="106"/>
      <c r="P23" s="79"/>
      <c r="Q23" s="96"/>
      <c r="R23" s="22"/>
      <c r="S23" s="15"/>
      <c r="T23" s="15"/>
    </row>
    <row r="24" spans="1:20" s="2" customFormat="1" ht="16.2" thickBot="1">
      <c r="B24" s="91"/>
      <c r="C24" s="75"/>
      <c r="D24" s="75"/>
      <c r="E24" s="76"/>
      <c r="F24" s="76"/>
      <c r="G24" s="92"/>
      <c r="H24" s="72"/>
      <c r="I24" s="72"/>
      <c r="J24" s="72"/>
      <c r="K24" s="21"/>
      <c r="L24" s="78"/>
      <c r="M24" s="78"/>
      <c r="N24" s="78"/>
      <c r="O24" s="79"/>
      <c r="P24" s="79"/>
      <c r="Q24" s="96"/>
      <c r="R24" s="79"/>
      <c r="S24" s="7" t="s">
        <v>13</v>
      </c>
      <c r="T24" s="84"/>
    </row>
    <row r="25" spans="1:20" s="2" customFormat="1" ht="16.2" thickBot="1">
      <c r="C25" s="26"/>
      <c r="D25" s="26"/>
      <c r="E25" s="27"/>
      <c r="F25" s="27"/>
      <c r="G25" s="28"/>
      <c r="H25" s="127" t="s">
        <v>14</v>
      </c>
      <c r="I25" s="29"/>
      <c r="J25" s="21"/>
      <c r="K25" s="21"/>
      <c r="L25" s="21"/>
      <c r="M25" s="127" t="s">
        <v>14</v>
      </c>
      <c r="N25" s="29"/>
      <c r="O25" s="127" t="s">
        <v>14</v>
      </c>
      <c r="P25" s="22"/>
      <c r="Q25" s="96"/>
      <c r="R25" s="79"/>
      <c r="S25" s="9" t="s">
        <v>18</v>
      </c>
      <c r="T25" s="84"/>
    </row>
    <row r="26" spans="1:20" s="6" customFormat="1" ht="16.2" thickBot="1">
      <c r="C26" s="30"/>
      <c r="D26" s="30"/>
      <c r="E26" s="30"/>
      <c r="F26" s="30"/>
      <c r="G26" s="31"/>
      <c r="H26" s="124">
        <f>SUM(H12:H23)</f>
        <v>69</v>
      </c>
      <c r="I26" s="31"/>
      <c r="J26" s="32"/>
      <c r="K26" s="32"/>
      <c r="L26" s="32"/>
      <c r="M26" s="124">
        <f>SUM(M12:M23)</f>
        <v>0.99999999999999989</v>
      </c>
      <c r="N26" s="31"/>
      <c r="O26" s="125">
        <f>SUM(O12:O23)</f>
        <v>-1.8799325200459152</v>
      </c>
      <c r="P26" s="33"/>
      <c r="Q26" s="97"/>
      <c r="R26" s="98"/>
      <c r="S26" s="34">
        <f>-(O26)</f>
        <v>1.8799325200459152</v>
      </c>
      <c r="T26" s="99"/>
    </row>
    <row r="27" spans="1:20" s="2" customFormat="1" ht="15.6">
      <c r="C27" s="27"/>
      <c r="D27" s="27"/>
      <c r="E27" s="27"/>
      <c r="F27" s="27"/>
      <c r="G27" s="29"/>
      <c r="H27" s="35"/>
      <c r="I27" s="29"/>
      <c r="J27" s="21"/>
      <c r="K27" s="21"/>
      <c r="L27" s="21"/>
      <c r="M27" s="29"/>
      <c r="N27" s="29"/>
      <c r="O27" s="22"/>
      <c r="P27" s="22"/>
      <c r="Q27" s="96"/>
      <c r="R27" s="79"/>
      <c r="S27" s="84"/>
      <c r="T27" s="84"/>
    </row>
    <row r="28" spans="1:20" ht="15.6">
      <c r="C28" s="26"/>
      <c r="D28" s="36"/>
      <c r="E28" s="37"/>
      <c r="F28" s="37"/>
      <c r="G28" s="37"/>
      <c r="H28" s="37"/>
      <c r="I28" s="37"/>
      <c r="J28" s="38"/>
      <c r="K28" s="38"/>
      <c r="L28" s="130"/>
      <c r="M28" s="131"/>
      <c r="N28" s="131"/>
      <c r="O28" s="37"/>
      <c r="P28" s="37"/>
      <c r="Q28" s="86"/>
      <c r="R28" s="37"/>
      <c r="S28" s="37"/>
      <c r="T28" s="37"/>
    </row>
    <row r="29" spans="1:20" ht="15.6">
      <c r="C29" s="26"/>
      <c r="D29" s="39"/>
      <c r="E29" s="37"/>
      <c r="F29" s="37"/>
      <c r="G29" s="37"/>
      <c r="H29" s="37"/>
      <c r="I29" s="37"/>
      <c r="J29" s="38"/>
      <c r="K29" s="38"/>
      <c r="L29" s="130"/>
      <c r="M29" s="129" t="s">
        <v>39</v>
      </c>
      <c r="N29" s="131"/>
      <c r="O29" s="37"/>
      <c r="P29" s="37"/>
      <c r="Q29" s="86"/>
      <c r="R29" s="37"/>
      <c r="S29" s="37"/>
      <c r="T29" s="37"/>
    </row>
    <row r="30" spans="1:20" ht="15.6">
      <c r="C30" s="26"/>
      <c r="D30" s="39"/>
      <c r="E30" s="37"/>
      <c r="F30" s="37"/>
      <c r="G30" s="37"/>
      <c r="H30" s="37"/>
      <c r="I30" s="37"/>
      <c r="J30" s="38"/>
      <c r="K30" s="38"/>
      <c r="L30" s="130"/>
      <c r="M30" s="128" t="s">
        <v>40</v>
      </c>
      <c r="N30" s="131"/>
      <c r="O30" s="37"/>
      <c r="P30" s="37"/>
      <c r="Q30" s="86"/>
      <c r="R30" s="37"/>
      <c r="S30" s="37"/>
      <c r="T30" s="37"/>
    </row>
    <row r="31" spans="1:20" ht="15.6">
      <c r="C31" s="3"/>
      <c r="D31" s="10"/>
      <c r="L31" s="130"/>
      <c r="M31" s="128" t="s">
        <v>41</v>
      </c>
      <c r="N31" s="131"/>
    </row>
    <row r="32" spans="1:20" ht="15.6">
      <c r="C32" s="11"/>
      <c r="D32" s="10"/>
      <c r="L32" s="130"/>
      <c r="M32" s="131"/>
      <c r="N32" s="131"/>
    </row>
    <row r="33" spans="3:4">
      <c r="C33" s="11"/>
      <c r="D33" s="10"/>
    </row>
    <row r="34" spans="3:4">
      <c r="C34" s="3"/>
      <c r="D34" s="10"/>
    </row>
    <row r="35" spans="3:4">
      <c r="C35" s="3"/>
      <c r="D35" s="10"/>
    </row>
    <row r="36" spans="3:4">
      <c r="C36" s="2"/>
      <c r="D36" s="2"/>
    </row>
  </sheetData>
  <sortState xmlns:xlrd2="http://schemas.microsoft.com/office/spreadsheetml/2017/richdata2" ref="C12:H21">
    <sortCondition descending="1" ref="H12:H21"/>
  </sortState>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199F-2CDF-4016-82F8-448A72510B4F}">
  <dimension ref="A1:T44"/>
  <sheetViews>
    <sheetView zoomScale="70" zoomScaleNormal="70" workbookViewId="0">
      <selection activeCell="K1" sqref="K1"/>
    </sheetView>
  </sheetViews>
  <sheetFormatPr defaultRowHeight="15.6"/>
  <cols>
    <col min="1" max="1" width="8.88671875" style="37"/>
    <col min="2" max="2" width="3.6640625" style="37" customWidth="1"/>
    <col min="3" max="3" width="24.6640625" style="37" bestFit="1" customWidth="1"/>
    <col min="4" max="4" width="22.21875" style="37" customWidth="1"/>
    <col min="5" max="5" width="8.88671875" style="37"/>
    <col min="6" max="6" width="11.5546875" style="37" bestFit="1" customWidth="1"/>
    <col min="7" max="7" width="18.109375" style="37" bestFit="1" customWidth="1"/>
    <col min="8" max="8" width="13.88671875" style="37" customWidth="1"/>
    <col min="9" max="9" width="12.33203125" style="37" bestFit="1" customWidth="1"/>
    <col min="10" max="10" width="3.88671875" style="38" customWidth="1"/>
    <col min="11" max="11" width="10.6640625" style="38" customWidth="1"/>
    <col min="12" max="12" width="3.88671875" style="38" customWidth="1"/>
    <col min="13" max="13" width="22.88671875" style="37" bestFit="1" customWidth="1"/>
    <col min="14" max="14" width="8.88671875" style="37"/>
    <col min="15" max="15" width="13.44140625" style="37" bestFit="1" customWidth="1"/>
    <col min="16" max="16" width="4" style="37" customWidth="1"/>
    <col min="17" max="17" width="8.88671875" style="37"/>
    <col min="18" max="18" width="3.109375" style="37" customWidth="1"/>
    <col min="19" max="19" width="25.109375" style="37" customWidth="1"/>
    <col min="20" max="20" width="2.77734375" style="37" customWidth="1"/>
    <col min="21" max="16384" width="8.88671875" style="37"/>
  </cols>
  <sheetData>
    <row r="1" spans="2:18" ht="16.2" thickBot="1">
      <c r="C1" s="132" t="s">
        <v>87</v>
      </c>
    </row>
    <row r="2" spans="2:18">
      <c r="C2" s="40" t="s">
        <v>11</v>
      </c>
      <c r="D2" s="41" t="s">
        <v>12</v>
      </c>
      <c r="E2" s="41"/>
      <c r="F2" s="41"/>
      <c r="G2" s="42"/>
      <c r="H2" s="43"/>
      <c r="I2" s="44"/>
    </row>
    <row r="3" spans="2:18">
      <c r="C3" s="45" t="s">
        <v>7</v>
      </c>
      <c r="D3" s="46">
        <v>2019</v>
      </c>
      <c r="E3" s="46"/>
      <c r="F3" s="46"/>
      <c r="G3" s="47"/>
      <c r="H3" s="48"/>
      <c r="I3" s="49"/>
    </row>
    <row r="4" spans="2:18">
      <c r="C4" s="45" t="s">
        <v>8</v>
      </c>
      <c r="D4" s="50" t="s">
        <v>43</v>
      </c>
      <c r="E4" s="50"/>
      <c r="F4" s="50"/>
      <c r="G4" s="47"/>
      <c r="H4" s="48"/>
      <c r="I4" s="49"/>
    </row>
    <row r="5" spans="2:18">
      <c r="C5" s="45" t="s">
        <v>9</v>
      </c>
      <c r="D5" s="51" t="s">
        <v>45</v>
      </c>
      <c r="E5" s="51"/>
      <c r="F5" s="51"/>
      <c r="G5" s="47"/>
      <c r="H5" s="48"/>
      <c r="I5" s="49"/>
    </row>
    <row r="6" spans="2:18" ht="16.2" thickBot="1">
      <c r="C6" s="52" t="s">
        <v>10</v>
      </c>
      <c r="D6" s="53" t="s">
        <v>17</v>
      </c>
      <c r="E6" s="53"/>
      <c r="F6" s="53"/>
      <c r="G6" s="54"/>
      <c r="H6" s="55"/>
      <c r="I6" s="56"/>
    </row>
    <row r="8" spans="2:18" ht="16.2" thickBot="1">
      <c r="B8" s="88"/>
      <c r="C8" s="88"/>
      <c r="D8" s="88"/>
      <c r="E8" s="88"/>
      <c r="F8" s="88"/>
      <c r="G8" s="88"/>
      <c r="H8" s="88"/>
      <c r="I8" s="88"/>
      <c r="J8" s="25"/>
      <c r="L8" s="84"/>
      <c r="M8" s="85"/>
      <c r="N8" s="85"/>
      <c r="O8" s="85"/>
      <c r="P8" s="85"/>
      <c r="Q8" s="86"/>
    </row>
    <row r="9" spans="2:18" s="15" customFormat="1" ht="31.2">
      <c r="B9" s="25"/>
      <c r="C9" s="12" t="s">
        <v>6</v>
      </c>
      <c r="D9" s="12" t="s">
        <v>19</v>
      </c>
      <c r="E9" s="12" t="s">
        <v>0</v>
      </c>
      <c r="F9" s="12" t="s">
        <v>42</v>
      </c>
      <c r="G9" s="12" t="s">
        <v>1</v>
      </c>
      <c r="H9" s="13" t="s">
        <v>2</v>
      </c>
      <c r="I9" s="12" t="s">
        <v>15</v>
      </c>
      <c r="J9" s="89"/>
      <c r="K9" s="14"/>
      <c r="L9" s="87"/>
      <c r="M9" s="116" t="s">
        <v>3</v>
      </c>
      <c r="N9" s="117" t="s">
        <v>4</v>
      </c>
      <c r="O9" s="118" t="s">
        <v>5</v>
      </c>
      <c r="P9" s="79"/>
      <c r="Q9" s="22"/>
      <c r="R9" s="22"/>
    </row>
    <row r="10" spans="2:18" s="15" customFormat="1" ht="4.8" customHeight="1" thickBot="1">
      <c r="B10" s="25"/>
      <c r="C10" s="16"/>
      <c r="D10" s="16"/>
      <c r="E10" s="17"/>
      <c r="F10" s="17"/>
      <c r="G10" s="18"/>
      <c r="H10" s="19"/>
      <c r="I10" s="20"/>
      <c r="J10" s="72"/>
      <c r="K10" s="21"/>
      <c r="L10" s="78"/>
      <c r="M10" s="113"/>
      <c r="N10" s="114"/>
      <c r="O10" s="115"/>
      <c r="P10" s="79"/>
      <c r="Q10" s="22"/>
      <c r="R10" s="22"/>
    </row>
    <row r="11" spans="2:18" s="15" customFormat="1">
      <c r="B11" s="25"/>
      <c r="C11" s="139" t="s">
        <v>77</v>
      </c>
      <c r="D11" s="140" t="s">
        <v>29</v>
      </c>
      <c r="E11" s="141" t="s">
        <v>48</v>
      </c>
      <c r="F11" s="142">
        <v>43760</v>
      </c>
      <c r="G11" s="147" t="s">
        <v>45</v>
      </c>
      <c r="H11" s="147">
        <v>2118</v>
      </c>
      <c r="I11" s="23">
        <v>1</v>
      </c>
      <c r="J11" s="72"/>
      <c r="K11" s="21"/>
      <c r="L11" s="78"/>
      <c r="M11" s="119">
        <f>(H11/H38)</f>
        <v>0.83980967486122127</v>
      </c>
      <c r="N11" s="24">
        <f t="shared" ref="N11:N34" si="0">LN(M11)</f>
        <v>-0.17457999036351307</v>
      </c>
      <c r="O11" s="106">
        <f t="shared" ref="O11:O34" si="1">M11*N11</f>
        <v>-0.14661396494445705</v>
      </c>
      <c r="P11" s="79"/>
      <c r="Q11" s="22"/>
      <c r="R11" s="22"/>
    </row>
    <row r="12" spans="2:18" s="15" customFormat="1">
      <c r="B12" s="25"/>
      <c r="C12" s="139" t="s">
        <v>70</v>
      </c>
      <c r="D12" s="140" t="s">
        <v>36</v>
      </c>
      <c r="E12" s="141" t="s">
        <v>48</v>
      </c>
      <c r="F12" s="142">
        <v>43760</v>
      </c>
      <c r="G12" s="147" t="s">
        <v>45</v>
      </c>
      <c r="H12" s="147">
        <v>118</v>
      </c>
      <c r="I12" s="23">
        <v>2</v>
      </c>
      <c r="J12" s="72"/>
      <c r="K12" s="21"/>
      <c r="L12" s="78"/>
      <c r="M12" s="119">
        <f>(H12/H38)</f>
        <v>4.6788263283108644E-2</v>
      </c>
      <c r="N12" s="24">
        <f t="shared" si="0"/>
        <v>-3.0621228920592003</v>
      </c>
      <c r="O12" s="106">
        <f t="shared" si="1"/>
        <v>-0.14327141207889993</v>
      </c>
      <c r="P12" s="79"/>
      <c r="Q12" s="22"/>
      <c r="R12" s="22"/>
    </row>
    <row r="13" spans="2:18" s="15" customFormat="1">
      <c r="B13" s="71"/>
      <c r="C13" s="139" t="s">
        <v>73</v>
      </c>
      <c r="D13" s="140" t="s">
        <v>35</v>
      </c>
      <c r="E13" s="141" t="s">
        <v>48</v>
      </c>
      <c r="F13" s="142">
        <v>43715</v>
      </c>
      <c r="G13" s="147" t="s">
        <v>45</v>
      </c>
      <c r="H13" s="147">
        <v>60</v>
      </c>
      <c r="I13" s="23">
        <v>3</v>
      </c>
      <c r="J13" s="72"/>
      <c r="K13" s="21"/>
      <c r="L13" s="78"/>
      <c r="M13" s="119">
        <f>(H13/H38)</f>
        <v>2.3790642347343377E-2</v>
      </c>
      <c r="N13" s="24">
        <f t="shared" si="0"/>
        <v>-3.7384629543027641</v>
      </c>
      <c r="O13" s="106">
        <f t="shared" si="1"/>
        <v>-8.8940435074609761E-2</v>
      </c>
      <c r="P13" s="79"/>
      <c r="Q13" s="22"/>
      <c r="R13" s="22"/>
    </row>
    <row r="14" spans="2:18" s="15" customFormat="1">
      <c r="B14" s="71"/>
      <c r="C14" s="139" t="s">
        <v>64</v>
      </c>
      <c r="D14" s="140" t="s">
        <v>34</v>
      </c>
      <c r="E14" s="141" t="s">
        <v>48</v>
      </c>
      <c r="F14" s="142">
        <v>43691</v>
      </c>
      <c r="G14" s="147" t="s">
        <v>45</v>
      </c>
      <c r="H14" s="147">
        <v>56</v>
      </c>
      <c r="I14" s="23">
        <v>4</v>
      </c>
      <c r="J14" s="72"/>
      <c r="K14" s="21"/>
      <c r="L14" s="78"/>
      <c r="M14" s="119">
        <f>(H14/H38)</f>
        <v>2.2204599524187154E-2</v>
      </c>
      <c r="N14" s="24">
        <f t="shared" si="0"/>
        <v>-3.8074558257897158</v>
      </c>
      <c r="O14" s="106">
        <f t="shared" si="1"/>
        <v>-8.4543031817693931E-2</v>
      </c>
      <c r="P14" s="79"/>
      <c r="Q14" s="22"/>
      <c r="R14" s="22"/>
    </row>
    <row r="15" spans="2:18" s="15" customFormat="1">
      <c r="B15" s="25"/>
      <c r="C15" s="139" t="s">
        <v>81</v>
      </c>
      <c r="D15" s="140" t="s">
        <v>30</v>
      </c>
      <c r="E15" s="141" t="s">
        <v>48</v>
      </c>
      <c r="F15" s="142">
        <v>43671</v>
      </c>
      <c r="G15" s="147" t="s">
        <v>45</v>
      </c>
      <c r="H15" s="147">
        <v>44</v>
      </c>
      <c r="I15" s="23">
        <v>5</v>
      </c>
      <c r="J15" s="72"/>
      <c r="K15" s="21"/>
      <c r="L15" s="78"/>
      <c r="M15" s="119">
        <f>(H15/H38)</f>
        <v>1.7446471054718478E-2</v>
      </c>
      <c r="N15" s="24">
        <f t="shared" si="0"/>
        <v>-4.0486178826066039</v>
      </c>
      <c r="O15" s="106">
        <f t="shared" si="1"/>
        <v>-7.0634094700511726E-2</v>
      </c>
      <c r="P15" s="79"/>
      <c r="Q15" s="22"/>
      <c r="R15" s="22"/>
    </row>
    <row r="16" spans="2:18" s="15" customFormat="1">
      <c r="B16" s="25"/>
      <c r="C16" s="139" t="s">
        <v>51</v>
      </c>
      <c r="D16" s="140" t="s">
        <v>25</v>
      </c>
      <c r="E16" s="141" t="s">
        <v>48</v>
      </c>
      <c r="F16" s="142">
        <v>43715</v>
      </c>
      <c r="G16" s="147" t="s">
        <v>45</v>
      </c>
      <c r="H16" s="147">
        <v>28</v>
      </c>
      <c r="I16" s="23">
        <v>6</v>
      </c>
      <c r="J16" s="72"/>
      <c r="K16" s="21"/>
      <c r="L16" s="78"/>
      <c r="M16" s="119">
        <f>(H16/H38)</f>
        <v>1.1102299762093577E-2</v>
      </c>
      <c r="N16" s="24">
        <f t="shared" si="0"/>
        <v>-4.5006030063496612</v>
      </c>
      <c r="O16" s="106">
        <f t="shared" si="1"/>
        <v>-4.9967043686673478E-2</v>
      </c>
      <c r="P16" s="79"/>
      <c r="Q16" s="22"/>
      <c r="R16" s="22"/>
    </row>
    <row r="17" spans="1:18" s="15" customFormat="1">
      <c r="B17" s="25"/>
      <c r="C17" s="139" t="s">
        <v>46</v>
      </c>
      <c r="D17" s="143" t="s">
        <v>47</v>
      </c>
      <c r="E17" s="141" t="s">
        <v>48</v>
      </c>
      <c r="F17" s="142">
        <v>43760</v>
      </c>
      <c r="G17" s="147" t="s">
        <v>45</v>
      </c>
      <c r="H17" s="147">
        <v>26</v>
      </c>
      <c r="I17" s="23">
        <v>7</v>
      </c>
      <c r="J17" s="72"/>
      <c r="K17" s="21"/>
      <c r="L17" s="78"/>
      <c r="M17" s="119">
        <f>(H17/H38)</f>
        <v>1.0309278350515464E-2</v>
      </c>
      <c r="N17" s="24">
        <f t="shared" si="0"/>
        <v>-4.5747109785033828</v>
      </c>
      <c r="O17" s="106">
        <f t="shared" si="1"/>
        <v>-4.7161968850550337E-2</v>
      </c>
      <c r="P17" s="79"/>
      <c r="Q17" s="22"/>
      <c r="R17" s="22"/>
    </row>
    <row r="18" spans="1:18" s="15" customFormat="1">
      <c r="B18" s="25"/>
      <c r="C18" s="139" t="s">
        <v>74</v>
      </c>
      <c r="D18" s="140" t="s">
        <v>33</v>
      </c>
      <c r="E18" s="141" t="s">
        <v>48</v>
      </c>
      <c r="F18" s="142">
        <v>43760</v>
      </c>
      <c r="G18" s="147" t="s">
        <v>45</v>
      </c>
      <c r="H18" s="147">
        <v>15</v>
      </c>
      <c r="I18" s="23">
        <v>8</v>
      </c>
      <c r="J18" s="72"/>
      <c r="K18" s="21"/>
      <c r="L18" s="78"/>
      <c r="M18" s="119">
        <f>(H18/H38)</f>
        <v>5.9476605868358443E-3</v>
      </c>
      <c r="N18" s="24">
        <f t="shared" si="0"/>
        <v>-5.1247573154226549</v>
      </c>
      <c r="O18" s="106">
        <f t="shared" si="1"/>
        <v>-3.0480317102037992E-2</v>
      </c>
      <c r="P18" s="79"/>
      <c r="Q18" s="22"/>
      <c r="R18" s="22"/>
    </row>
    <row r="19" spans="1:18" s="15" customFormat="1">
      <c r="B19" s="25"/>
      <c r="C19" s="139" t="s">
        <v>84</v>
      </c>
      <c r="D19" s="140" t="s">
        <v>27</v>
      </c>
      <c r="E19" s="141" t="s">
        <v>48</v>
      </c>
      <c r="F19" s="142">
        <v>43746</v>
      </c>
      <c r="G19" s="147" t="s">
        <v>45</v>
      </c>
      <c r="H19" s="147">
        <v>12</v>
      </c>
      <c r="I19" s="23">
        <v>9</v>
      </c>
      <c r="J19" s="72"/>
      <c r="K19" s="21"/>
      <c r="L19" s="78"/>
      <c r="M19" s="119">
        <f>(H19/H38)</f>
        <v>4.7581284694686752E-3</v>
      </c>
      <c r="N19" s="24">
        <f t="shared" si="0"/>
        <v>-5.3479008667368646</v>
      </c>
      <c r="O19" s="106">
        <f t="shared" si="1"/>
        <v>-2.5445999365916881E-2</v>
      </c>
      <c r="P19" s="79"/>
      <c r="Q19" s="22"/>
      <c r="R19" s="22"/>
    </row>
    <row r="20" spans="1:18" s="15" customFormat="1">
      <c r="B20" s="25"/>
      <c r="C20" s="139" t="s">
        <v>78</v>
      </c>
      <c r="D20" s="143" t="s">
        <v>79</v>
      </c>
      <c r="E20" s="141" t="s">
        <v>48</v>
      </c>
      <c r="F20" s="142">
        <v>43746</v>
      </c>
      <c r="G20" s="147" t="s">
        <v>45</v>
      </c>
      <c r="H20" s="147">
        <v>9</v>
      </c>
      <c r="I20" s="23">
        <v>10</v>
      </c>
      <c r="J20" s="72"/>
      <c r="K20" s="21"/>
      <c r="L20" s="78"/>
      <c r="M20" s="119">
        <f>(H20/H38)</f>
        <v>3.5685963521015066E-3</v>
      </c>
      <c r="N20" s="24">
        <f t="shared" si="0"/>
        <v>-5.6355829391886454</v>
      </c>
      <c r="O20" s="106">
        <f t="shared" si="1"/>
        <v>-2.0111120718754087E-2</v>
      </c>
      <c r="P20" s="79"/>
      <c r="Q20" s="22"/>
      <c r="R20" s="22"/>
    </row>
    <row r="21" spans="1:18" s="15" customFormat="1">
      <c r="A21" s="133" t="s">
        <v>38</v>
      </c>
      <c r="B21" s="25"/>
      <c r="C21" s="139" t="s">
        <v>50</v>
      </c>
      <c r="D21" s="140" t="s">
        <v>22</v>
      </c>
      <c r="E21" s="141" t="s">
        <v>48</v>
      </c>
      <c r="F21" s="142">
        <v>43659</v>
      </c>
      <c r="G21" s="147" t="s">
        <v>45</v>
      </c>
      <c r="H21" s="147">
        <v>8</v>
      </c>
      <c r="I21" s="23">
        <v>11</v>
      </c>
      <c r="J21" s="72"/>
      <c r="K21" s="21"/>
      <c r="L21" s="78"/>
      <c r="M21" s="119">
        <f>(H21/H38)</f>
        <v>3.1720856463124504E-3</v>
      </c>
      <c r="N21" s="24">
        <f t="shared" si="0"/>
        <v>-5.7533659748450292</v>
      </c>
      <c r="O21" s="106">
        <f t="shared" si="1"/>
        <v>-1.8250169626788357E-2</v>
      </c>
      <c r="P21" s="79"/>
      <c r="Q21" s="22"/>
      <c r="R21" s="22"/>
    </row>
    <row r="22" spans="1:18" s="15" customFormat="1">
      <c r="A22" s="133" t="s">
        <v>38</v>
      </c>
      <c r="B22" s="25"/>
      <c r="C22" s="139" t="s">
        <v>71</v>
      </c>
      <c r="D22" s="140" t="s">
        <v>72</v>
      </c>
      <c r="E22" s="141" t="s">
        <v>48</v>
      </c>
      <c r="F22" s="142">
        <v>43691</v>
      </c>
      <c r="G22" s="147" t="s">
        <v>45</v>
      </c>
      <c r="H22" s="147">
        <v>4</v>
      </c>
      <c r="I22" s="23">
        <v>12</v>
      </c>
      <c r="J22" s="72"/>
      <c r="K22" s="21"/>
      <c r="L22" s="78"/>
      <c r="M22" s="119">
        <f>(H22/H38)</f>
        <v>1.5860428231562252E-3</v>
      </c>
      <c r="N22" s="24">
        <f t="shared" si="0"/>
        <v>-6.4465131554049746</v>
      </c>
      <c r="O22" s="106">
        <f t="shared" si="1"/>
        <v>-1.0224445924512252E-2</v>
      </c>
      <c r="P22" s="79"/>
      <c r="Q22" s="22"/>
      <c r="R22" s="22"/>
    </row>
    <row r="23" spans="1:18" s="15" customFormat="1">
      <c r="B23" s="25"/>
      <c r="C23" s="139" t="s">
        <v>65</v>
      </c>
      <c r="D23" s="140" t="s">
        <v>32</v>
      </c>
      <c r="E23" s="141" t="s">
        <v>48</v>
      </c>
      <c r="F23" s="142">
        <v>43760</v>
      </c>
      <c r="G23" s="147" t="s">
        <v>45</v>
      </c>
      <c r="H23" s="147">
        <v>3</v>
      </c>
      <c r="I23" s="23">
        <v>13</v>
      </c>
      <c r="J23" s="72"/>
      <c r="K23" s="21"/>
      <c r="L23" s="78"/>
      <c r="M23" s="119">
        <f>(H23/H38)</f>
        <v>1.1895321173671688E-3</v>
      </c>
      <c r="N23" s="24">
        <f t="shared" si="0"/>
        <v>-6.7341952278567554</v>
      </c>
      <c r="O23" s="106">
        <f t="shared" si="1"/>
        <v>-8.0105415081563307E-3</v>
      </c>
      <c r="P23" s="79"/>
      <c r="Q23" s="22"/>
      <c r="R23" s="22"/>
    </row>
    <row r="24" spans="1:18" s="15" customFormat="1">
      <c r="B24" s="25"/>
      <c r="C24" s="139" t="s">
        <v>57</v>
      </c>
      <c r="D24" s="140" t="s">
        <v>31</v>
      </c>
      <c r="E24" s="141" t="s">
        <v>48</v>
      </c>
      <c r="F24" s="142">
        <v>43746</v>
      </c>
      <c r="G24" s="147" t="s">
        <v>45</v>
      </c>
      <c r="H24" s="147">
        <v>3</v>
      </c>
      <c r="I24" s="23">
        <v>13</v>
      </c>
      <c r="J24" s="72"/>
      <c r="K24" s="21"/>
      <c r="L24" s="78"/>
      <c r="M24" s="119">
        <f>(H24/H38)</f>
        <v>1.1895321173671688E-3</v>
      </c>
      <c r="N24" s="24">
        <f t="shared" si="0"/>
        <v>-6.7341952278567554</v>
      </c>
      <c r="O24" s="106">
        <f t="shared" si="1"/>
        <v>-8.0105415081563307E-3</v>
      </c>
      <c r="P24" s="79"/>
      <c r="Q24" s="22"/>
      <c r="R24" s="22"/>
    </row>
    <row r="25" spans="1:18" s="15" customFormat="1">
      <c r="B25" s="25"/>
      <c r="C25" s="139" t="s">
        <v>61</v>
      </c>
      <c r="D25" s="140" t="s">
        <v>26</v>
      </c>
      <c r="E25" s="141" t="s">
        <v>48</v>
      </c>
      <c r="F25" s="142">
        <v>43746</v>
      </c>
      <c r="G25" s="147" t="s">
        <v>45</v>
      </c>
      <c r="H25" s="147">
        <v>3</v>
      </c>
      <c r="I25" s="23">
        <v>13</v>
      </c>
      <c r="J25" s="72"/>
      <c r="K25" s="21"/>
      <c r="L25" s="78"/>
      <c r="M25" s="119">
        <f>(H25/H38)</f>
        <v>1.1895321173671688E-3</v>
      </c>
      <c r="N25" s="24">
        <f t="shared" si="0"/>
        <v>-6.7341952278567554</v>
      </c>
      <c r="O25" s="106">
        <f t="shared" si="1"/>
        <v>-8.0105415081563307E-3</v>
      </c>
      <c r="P25" s="79"/>
      <c r="Q25" s="22"/>
      <c r="R25" s="22"/>
    </row>
    <row r="26" spans="1:18" s="15" customFormat="1">
      <c r="B26" s="25"/>
      <c r="C26" s="139" t="s">
        <v>83</v>
      </c>
      <c r="D26" s="140" t="s">
        <v>80</v>
      </c>
      <c r="E26" s="141" t="s">
        <v>48</v>
      </c>
      <c r="F26" s="142">
        <v>43657</v>
      </c>
      <c r="G26" s="147" t="s">
        <v>45</v>
      </c>
      <c r="H26" s="147">
        <v>3</v>
      </c>
      <c r="I26" s="23">
        <v>13</v>
      </c>
      <c r="J26" s="72"/>
      <c r="K26" s="21"/>
      <c r="L26" s="78"/>
      <c r="M26" s="119">
        <f>(H26/H38)</f>
        <v>1.1895321173671688E-3</v>
      </c>
      <c r="N26" s="24">
        <f t="shared" si="0"/>
        <v>-6.7341952278567554</v>
      </c>
      <c r="O26" s="106">
        <f t="shared" si="1"/>
        <v>-8.0105415081563307E-3</v>
      </c>
      <c r="P26" s="79"/>
      <c r="Q26" s="22"/>
      <c r="R26" s="22"/>
    </row>
    <row r="27" spans="1:18" s="15" customFormat="1">
      <c r="B27" s="25"/>
      <c r="C27" s="139" t="s">
        <v>55</v>
      </c>
      <c r="D27" s="140" t="s">
        <v>20</v>
      </c>
      <c r="E27" s="141" t="s">
        <v>48</v>
      </c>
      <c r="F27" s="142">
        <v>43708</v>
      </c>
      <c r="G27" s="147" t="s">
        <v>45</v>
      </c>
      <c r="H27" s="147">
        <v>2</v>
      </c>
      <c r="I27" s="23">
        <v>17</v>
      </c>
      <c r="J27" s="72"/>
      <c r="K27" s="21"/>
      <c r="L27" s="78"/>
      <c r="M27" s="119">
        <f>(H27/H38)</f>
        <v>7.9302141157811261E-4</v>
      </c>
      <c r="N27" s="24">
        <f t="shared" si="0"/>
        <v>-7.1396603359649191</v>
      </c>
      <c r="O27" s="106">
        <f t="shared" si="1"/>
        <v>-5.6619035178151617E-3</v>
      </c>
      <c r="P27" s="79"/>
      <c r="Q27" s="22"/>
      <c r="R27" s="22"/>
    </row>
    <row r="28" spans="1:18" s="15" customFormat="1">
      <c r="B28" s="25"/>
      <c r="C28" s="139" t="s">
        <v>75</v>
      </c>
      <c r="D28" s="143" t="s">
        <v>76</v>
      </c>
      <c r="E28" s="141" t="s">
        <v>48</v>
      </c>
      <c r="F28" s="142">
        <v>43671</v>
      </c>
      <c r="G28" s="147" t="s">
        <v>45</v>
      </c>
      <c r="H28" s="147">
        <v>2</v>
      </c>
      <c r="I28" s="23">
        <v>17</v>
      </c>
      <c r="J28" s="72"/>
      <c r="K28" s="21"/>
      <c r="L28" s="78"/>
      <c r="M28" s="119">
        <f>(H28/H38)</f>
        <v>7.9302141157811261E-4</v>
      </c>
      <c r="N28" s="24">
        <f t="shared" si="0"/>
        <v>-7.1396603359649191</v>
      </c>
      <c r="O28" s="106">
        <f t="shared" si="1"/>
        <v>-5.6619035178151617E-3</v>
      </c>
      <c r="P28" s="79"/>
      <c r="Q28" s="22"/>
      <c r="R28" s="22"/>
    </row>
    <row r="29" spans="1:18" s="15" customFormat="1">
      <c r="B29" s="25"/>
      <c r="C29" s="139" t="s">
        <v>59</v>
      </c>
      <c r="D29" s="140" t="s">
        <v>23</v>
      </c>
      <c r="E29" s="141" t="s">
        <v>48</v>
      </c>
      <c r="F29" s="142">
        <v>43659</v>
      </c>
      <c r="G29" s="147" t="s">
        <v>45</v>
      </c>
      <c r="H29" s="147">
        <v>2</v>
      </c>
      <c r="I29" s="23">
        <v>17</v>
      </c>
      <c r="J29" s="72"/>
      <c r="K29" s="21"/>
      <c r="L29" s="78"/>
      <c r="M29" s="119">
        <f>(H29/H38)</f>
        <v>7.9302141157811261E-4</v>
      </c>
      <c r="N29" s="24">
        <f t="shared" si="0"/>
        <v>-7.1396603359649191</v>
      </c>
      <c r="O29" s="106">
        <f t="shared" si="1"/>
        <v>-5.6619035178151617E-3</v>
      </c>
      <c r="P29" s="79"/>
      <c r="Q29" s="22"/>
      <c r="R29" s="22"/>
    </row>
    <row r="30" spans="1:18" s="15" customFormat="1">
      <c r="B30" s="25"/>
      <c r="C30" s="139" t="s">
        <v>62</v>
      </c>
      <c r="D30" s="140" t="s">
        <v>63</v>
      </c>
      <c r="E30" s="147" t="s">
        <v>48</v>
      </c>
      <c r="F30" s="142">
        <v>43617</v>
      </c>
      <c r="G30" s="147" t="s">
        <v>45</v>
      </c>
      <c r="H30" s="147">
        <v>2</v>
      </c>
      <c r="I30" s="23">
        <v>17</v>
      </c>
      <c r="J30" s="72"/>
      <c r="K30" s="21"/>
      <c r="L30" s="78"/>
      <c r="M30" s="119">
        <f>(H30/H38)</f>
        <v>7.9302141157811261E-4</v>
      </c>
      <c r="N30" s="24">
        <f t="shared" si="0"/>
        <v>-7.1396603359649191</v>
      </c>
      <c r="O30" s="106">
        <f t="shared" si="1"/>
        <v>-5.6619035178151617E-3</v>
      </c>
      <c r="P30" s="79"/>
      <c r="Q30" s="22"/>
      <c r="R30" s="22"/>
    </row>
    <row r="31" spans="1:18" s="15" customFormat="1">
      <c r="B31" s="25"/>
      <c r="C31" s="139" t="s">
        <v>60</v>
      </c>
      <c r="D31" s="140" t="s">
        <v>52</v>
      </c>
      <c r="E31" s="141" t="s">
        <v>48</v>
      </c>
      <c r="F31" s="142">
        <v>43708</v>
      </c>
      <c r="G31" s="147" t="s">
        <v>45</v>
      </c>
      <c r="H31" s="147">
        <v>1</v>
      </c>
      <c r="I31" s="23">
        <v>21</v>
      </c>
      <c r="J31" s="72"/>
      <c r="K31" s="21"/>
      <c r="L31" s="78"/>
      <c r="M31" s="119">
        <f>(H31/H38)</f>
        <v>3.9651070578905631E-4</v>
      </c>
      <c r="N31" s="24">
        <f t="shared" si="0"/>
        <v>-7.8328075165248645</v>
      </c>
      <c r="O31" s="106">
        <f t="shared" si="1"/>
        <v>-3.1057920366870991E-3</v>
      </c>
      <c r="P31" s="79"/>
      <c r="Q31" s="22"/>
      <c r="R31" s="22"/>
    </row>
    <row r="32" spans="1:18" s="15" customFormat="1">
      <c r="B32" s="25"/>
      <c r="C32" s="139" t="s">
        <v>82</v>
      </c>
      <c r="D32" s="140" t="s">
        <v>24</v>
      </c>
      <c r="E32" s="141" t="s">
        <v>48</v>
      </c>
      <c r="F32" s="142">
        <v>43657</v>
      </c>
      <c r="G32" s="147" t="s">
        <v>45</v>
      </c>
      <c r="H32" s="147">
        <v>1</v>
      </c>
      <c r="I32" s="23">
        <v>21</v>
      </c>
      <c r="J32" s="72"/>
      <c r="K32" s="21"/>
      <c r="L32" s="78"/>
      <c r="M32" s="119">
        <f>(H32/H38)</f>
        <v>3.9651070578905631E-4</v>
      </c>
      <c r="N32" s="24">
        <f t="shared" si="0"/>
        <v>-7.8328075165248645</v>
      </c>
      <c r="O32" s="106">
        <f t="shared" si="1"/>
        <v>-3.1057920366870991E-3</v>
      </c>
      <c r="P32" s="79"/>
      <c r="Q32" s="22"/>
      <c r="R32" s="22"/>
    </row>
    <row r="33" spans="2:20" s="15" customFormat="1">
      <c r="B33" s="25"/>
      <c r="C33" s="139" t="s">
        <v>66</v>
      </c>
      <c r="D33" s="143" t="s">
        <v>67</v>
      </c>
      <c r="E33" s="141" t="s">
        <v>48</v>
      </c>
      <c r="F33" s="142">
        <v>43684</v>
      </c>
      <c r="G33" s="147" t="s">
        <v>45</v>
      </c>
      <c r="H33" s="147">
        <v>1</v>
      </c>
      <c r="I33" s="23">
        <v>21</v>
      </c>
      <c r="J33" s="72"/>
      <c r="K33" s="21"/>
      <c r="L33" s="78"/>
      <c r="M33" s="119">
        <f>(H33/H38)</f>
        <v>3.9651070578905631E-4</v>
      </c>
      <c r="N33" s="24">
        <f t="shared" si="0"/>
        <v>-7.8328075165248645</v>
      </c>
      <c r="O33" s="106">
        <f t="shared" si="1"/>
        <v>-3.1057920366870991E-3</v>
      </c>
      <c r="P33" s="79"/>
      <c r="Q33" s="22"/>
      <c r="R33" s="22"/>
    </row>
    <row r="34" spans="2:20" s="15" customFormat="1">
      <c r="B34" s="25"/>
      <c r="C34" s="139" t="s">
        <v>68</v>
      </c>
      <c r="D34" s="140" t="s">
        <v>69</v>
      </c>
      <c r="E34" s="141" t="s">
        <v>48</v>
      </c>
      <c r="F34" s="142">
        <v>43638</v>
      </c>
      <c r="G34" s="147" t="s">
        <v>45</v>
      </c>
      <c r="H34" s="147">
        <v>1</v>
      </c>
      <c r="I34" s="23">
        <v>21</v>
      </c>
      <c r="J34" s="72"/>
      <c r="K34" s="21"/>
      <c r="L34" s="78"/>
      <c r="M34" s="119">
        <f>(H34/H38)</f>
        <v>3.9651070578905631E-4</v>
      </c>
      <c r="N34" s="24">
        <f t="shared" si="0"/>
        <v>-7.8328075165248645</v>
      </c>
      <c r="O34" s="106">
        <f t="shared" si="1"/>
        <v>-3.1057920366870991E-3</v>
      </c>
      <c r="P34" s="79"/>
      <c r="Q34" s="22"/>
      <c r="R34" s="22"/>
    </row>
    <row r="35" spans="2:20" s="15" customFormat="1" ht="16.2" thickBot="1">
      <c r="B35" s="25"/>
      <c r="C35" s="149"/>
      <c r="D35" s="149"/>
      <c r="E35" s="149"/>
      <c r="F35" s="149"/>
      <c r="G35" s="149"/>
      <c r="H35" s="149"/>
      <c r="I35" s="23"/>
      <c r="J35" s="72"/>
      <c r="K35" s="21"/>
      <c r="L35" s="78"/>
      <c r="M35" s="120"/>
      <c r="N35" s="108"/>
      <c r="O35" s="109"/>
      <c r="P35" s="79"/>
      <c r="Q35" s="22"/>
      <c r="R35" s="79"/>
      <c r="S35" s="84"/>
      <c r="T35" s="84"/>
    </row>
    <row r="36" spans="2:20" s="15" customFormat="1" ht="16.2" thickBot="1">
      <c r="B36" s="25"/>
      <c r="C36" s="75"/>
      <c r="D36" s="75"/>
      <c r="E36" s="76"/>
      <c r="F36" s="76"/>
      <c r="G36" s="74"/>
      <c r="H36" s="72"/>
      <c r="I36" s="72"/>
      <c r="J36" s="72"/>
      <c r="K36" s="21"/>
      <c r="L36" s="78"/>
      <c r="M36" s="78"/>
      <c r="N36" s="78"/>
      <c r="O36" s="79"/>
      <c r="P36" s="79"/>
      <c r="Q36" s="22"/>
      <c r="R36" s="79"/>
      <c r="S36" s="7" t="s">
        <v>13</v>
      </c>
      <c r="T36" s="84"/>
    </row>
    <row r="37" spans="2:20" s="15" customFormat="1" ht="16.2" thickBot="1">
      <c r="C37" s="26"/>
      <c r="D37" s="26"/>
      <c r="E37" s="27"/>
      <c r="F37" s="27"/>
      <c r="G37" s="58"/>
      <c r="H37" s="127" t="s">
        <v>14</v>
      </c>
      <c r="I37" s="29"/>
      <c r="J37" s="21"/>
      <c r="K37" s="21"/>
      <c r="L37" s="21"/>
      <c r="M37" s="127" t="s">
        <v>14</v>
      </c>
      <c r="N37" s="29"/>
      <c r="O37" s="127" t="s">
        <v>14</v>
      </c>
      <c r="P37" s="22"/>
      <c r="Q37" s="22"/>
      <c r="R37" s="79"/>
      <c r="S37" s="62" t="s">
        <v>37</v>
      </c>
      <c r="T37" s="84"/>
    </row>
    <row r="38" spans="2:20" s="61" customFormat="1" ht="16.2" thickBot="1">
      <c r="C38" s="59"/>
      <c r="D38" s="59"/>
      <c r="E38" s="30"/>
      <c r="F38" s="30"/>
      <c r="G38" s="60"/>
      <c r="H38" s="124">
        <f>SUM(H11:H34)</f>
        <v>2522</v>
      </c>
      <c r="I38" s="31"/>
      <c r="J38" s="32"/>
      <c r="K38" s="32"/>
      <c r="L38" s="32"/>
      <c r="M38" s="126">
        <f>SUM(M11:M35)</f>
        <v>0.99999999999999989</v>
      </c>
      <c r="N38" s="31"/>
      <c r="O38" s="125">
        <f>SUM(O11:O35)</f>
        <v>-0.80275695214204013</v>
      </c>
      <c r="P38" s="33"/>
      <c r="Q38" s="33"/>
      <c r="R38" s="98"/>
      <c r="S38" s="34">
        <f>-(O38)</f>
        <v>0.80275695214204013</v>
      </c>
      <c r="T38" s="99"/>
    </row>
    <row r="39" spans="2:20" s="15" customFormat="1">
      <c r="C39" s="29"/>
      <c r="D39" s="29"/>
      <c r="E39" s="29"/>
      <c r="F39" s="29"/>
      <c r="G39" s="29"/>
      <c r="H39" s="29"/>
      <c r="I39" s="29"/>
      <c r="J39" s="21"/>
      <c r="K39" s="21"/>
      <c r="L39" s="21"/>
      <c r="M39" s="29"/>
      <c r="N39" s="29"/>
      <c r="O39" s="22"/>
      <c r="P39" s="22"/>
      <c r="Q39" s="22"/>
      <c r="R39" s="79"/>
      <c r="S39" s="84"/>
      <c r="T39" s="84"/>
    </row>
    <row r="40" spans="2:20">
      <c r="L40" s="130"/>
      <c r="M40" s="131"/>
      <c r="N40" s="131"/>
    </row>
    <row r="41" spans="2:20">
      <c r="L41" s="130"/>
      <c r="M41" s="129" t="s">
        <v>39</v>
      </c>
      <c r="N41" s="131"/>
    </row>
    <row r="42" spans="2:20">
      <c r="L42" s="130"/>
      <c r="M42" s="128" t="s">
        <v>40</v>
      </c>
      <c r="N42" s="131"/>
    </row>
    <row r="43" spans="2:20">
      <c r="L43" s="130"/>
      <c r="M43" s="128" t="s">
        <v>41</v>
      </c>
      <c r="N43" s="131"/>
    </row>
    <row r="44" spans="2:20">
      <c r="L44" s="130"/>
      <c r="M44" s="131"/>
      <c r="N44" s="131"/>
    </row>
  </sheetData>
  <sortState xmlns:xlrd2="http://schemas.microsoft.com/office/spreadsheetml/2017/richdata2" ref="C11:H34">
    <sortCondition descending="1" ref="H11:H34"/>
  </sortState>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B08E-0E2A-4E61-A4AB-1B602CEE4197}">
  <dimension ref="A1:T28"/>
  <sheetViews>
    <sheetView zoomScale="70" zoomScaleNormal="70" workbookViewId="0">
      <selection activeCell="C25" sqref="C25"/>
    </sheetView>
  </sheetViews>
  <sheetFormatPr defaultRowHeight="15.6"/>
  <cols>
    <col min="1" max="1" width="8.88671875" style="15"/>
    <col min="2" max="2" width="4.44140625" style="15" customWidth="1"/>
    <col min="3" max="3" width="26" style="29" bestFit="1" customWidth="1"/>
    <col min="4" max="4" width="33.6640625" style="29" customWidth="1"/>
    <col min="5" max="5" width="8.5546875" style="29" customWidth="1"/>
    <col min="6" max="6" width="10.44140625" style="29" bestFit="1" customWidth="1"/>
    <col min="7" max="7" width="18.77734375" style="29" bestFit="1" customWidth="1"/>
    <col min="8" max="8" width="13.33203125" style="29" customWidth="1"/>
    <col min="9" max="9" width="14.6640625" style="29" customWidth="1"/>
    <col min="10" max="10" width="4.33203125" style="21" customWidth="1"/>
    <col min="11" max="11" width="8.88671875" style="21" customWidth="1"/>
    <col min="12" max="12" width="4.33203125" style="21" customWidth="1"/>
    <col min="13" max="13" width="22.88671875" style="29" bestFit="1" customWidth="1"/>
    <col min="14" max="14" width="8.88671875" style="29"/>
    <col min="15" max="15" width="15" style="22" customWidth="1"/>
    <col min="16" max="16" width="4" style="22" customWidth="1"/>
    <col min="17" max="17" width="17.88671875" style="22" customWidth="1"/>
    <col min="18" max="18" width="3.21875" style="22" customWidth="1"/>
    <col min="19" max="19" width="31.44140625" style="15" customWidth="1"/>
    <col min="20" max="20" width="3.44140625" style="15" customWidth="1"/>
    <col min="21" max="16384" width="8.88671875" style="15"/>
  </cols>
  <sheetData>
    <row r="1" spans="1:18" ht="16.2" thickBot="1">
      <c r="C1" s="132" t="s">
        <v>90</v>
      </c>
    </row>
    <row r="2" spans="1:18">
      <c r="C2" s="40" t="s">
        <v>11</v>
      </c>
      <c r="D2" s="41" t="s">
        <v>12</v>
      </c>
      <c r="E2" s="41"/>
      <c r="F2" s="41"/>
      <c r="G2" s="42"/>
      <c r="H2" s="43"/>
      <c r="I2" s="44"/>
      <c r="J2" s="38"/>
      <c r="K2" s="38"/>
      <c r="L2" s="38"/>
    </row>
    <row r="3" spans="1:18">
      <c r="C3" s="45" t="s">
        <v>7</v>
      </c>
      <c r="D3" s="46">
        <v>2019</v>
      </c>
      <c r="E3" s="46"/>
      <c r="F3" s="46"/>
      <c r="G3" s="47"/>
      <c r="H3" s="48"/>
      <c r="I3" s="49"/>
      <c r="J3" s="38"/>
      <c r="K3" s="38"/>
      <c r="L3" s="38"/>
    </row>
    <row r="4" spans="1:18">
      <c r="C4" s="45" t="s">
        <v>8</v>
      </c>
      <c r="D4" s="50" t="s">
        <v>43</v>
      </c>
      <c r="E4" s="50"/>
      <c r="F4" s="50"/>
      <c r="G4" s="47"/>
      <c r="H4" s="48"/>
      <c r="I4" s="49"/>
      <c r="J4" s="38"/>
      <c r="K4" s="38"/>
      <c r="L4" s="38"/>
    </row>
    <row r="5" spans="1:18">
      <c r="C5" s="45" t="s">
        <v>9</v>
      </c>
      <c r="D5" s="51" t="s">
        <v>44</v>
      </c>
      <c r="E5" s="51"/>
      <c r="F5" s="51"/>
      <c r="G5" s="47"/>
      <c r="H5" s="48"/>
      <c r="I5" s="49"/>
      <c r="J5" s="38"/>
      <c r="K5" s="38"/>
      <c r="L5" s="38"/>
    </row>
    <row r="6" spans="1:18" ht="16.2" thickBot="1">
      <c r="C6" s="52" t="s">
        <v>10</v>
      </c>
      <c r="D6" s="53" t="s">
        <v>17</v>
      </c>
      <c r="E6" s="53"/>
      <c r="F6" s="53"/>
      <c r="G6" s="54"/>
      <c r="H6" s="55"/>
      <c r="I6" s="56"/>
      <c r="J6" s="38"/>
      <c r="K6" s="38"/>
      <c r="L6" s="38"/>
    </row>
    <row r="8" spans="1:18" ht="16.2" thickBot="1">
      <c r="B8" s="25"/>
      <c r="C8" s="72"/>
      <c r="D8" s="72"/>
      <c r="E8" s="72"/>
      <c r="F8" s="72"/>
      <c r="G8" s="72"/>
      <c r="H8" s="72"/>
      <c r="I8" s="72"/>
      <c r="J8" s="72"/>
      <c r="L8" s="78"/>
      <c r="M8" s="78"/>
      <c r="N8" s="78"/>
      <c r="O8" s="79"/>
      <c r="P8" s="79"/>
    </row>
    <row r="9" spans="1:18">
      <c r="B9" s="25"/>
      <c r="C9" s="1" t="s">
        <v>6</v>
      </c>
      <c r="D9" s="12" t="s">
        <v>19</v>
      </c>
      <c r="E9" s="1" t="s">
        <v>0</v>
      </c>
      <c r="F9" s="1" t="s">
        <v>42</v>
      </c>
      <c r="G9" s="1" t="s">
        <v>1</v>
      </c>
      <c r="H9" s="13" t="s">
        <v>2</v>
      </c>
      <c r="I9" s="1" t="s">
        <v>16</v>
      </c>
      <c r="J9" s="73"/>
      <c r="K9" s="5"/>
      <c r="L9" s="80"/>
      <c r="M9" s="101" t="s">
        <v>3</v>
      </c>
      <c r="N9" s="102" t="s">
        <v>4</v>
      </c>
      <c r="O9" s="103" t="s">
        <v>5</v>
      </c>
      <c r="P9" s="82"/>
      <c r="Q9" s="4"/>
      <c r="R9" s="4"/>
    </row>
    <row r="10" spans="1:18" ht="4.8" customHeight="1" thickBot="1">
      <c r="B10" s="25"/>
      <c r="C10" s="16"/>
      <c r="D10" s="16"/>
      <c r="E10" s="17"/>
      <c r="F10" s="17"/>
      <c r="G10" s="18"/>
      <c r="H10" s="19"/>
      <c r="I10" s="20"/>
      <c r="J10" s="72"/>
      <c r="L10" s="78"/>
      <c r="M10" s="113"/>
      <c r="N10" s="114"/>
      <c r="O10" s="115"/>
      <c r="P10" s="79"/>
    </row>
    <row r="11" spans="1:18" s="66" customFormat="1">
      <c r="B11" s="70"/>
      <c r="C11" s="139" t="s">
        <v>50</v>
      </c>
      <c r="D11" s="140" t="s">
        <v>22</v>
      </c>
      <c r="E11" s="141" t="s">
        <v>48</v>
      </c>
      <c r="F11" s="142">
        <v>43670</v>
      </c>
      <c r="G11" s="147" t="s">
        <v>85</v>
      </c>
      <c r="H11" s="147">
        <v>6</v>
      </c>
      <c r="I11" s="57">
        <v>1</v>
      </c>
      <c r="J11" s="74"/>
      <c r="K11" s="63"/>
      <c r="L11" s="81"/>
      <c r="M11" s="110">
        <f>(H11/H22)</f>
        <v>0.2608695652173913</v>
      </c>
      <c r="N11" s="111">
        <f t="shared" ref="N11:N18" si="0">LN(M11)</f>
        <v>-1.3437347467010947</v>
      </c>
      <c r="O11" s="112">
        <f t="shared" ref="O11:O18" si="1">M11*N11</f>
        <v>-0.35053949913941601</v>
      </c>
      <c r="P11" s="83"/>
      <c r="Q11" s="65"/>
      <c r="R11" s="65"/>
    </row>
    <row r="12" spans="1:18" s="66" customFormat="1">
      <c r="B12" s="70"/>
      <c r="C12" s="139" t="s">
        <v>60</v>
      </c>
      <c r="D12" s="140" t="s">
        <v>52</v>
      </c>
      <c r="E12" s="141" t="s">
        <v>48</v>
      </c>
      <c r="F12" s="142">
        <v>43670</v>
      </c>
      <c r="G12" s="147" t="s">
        <v>85</v>
      </c>
      <c r="H12" s="147">
        <v>5</v>
      </c>
      <c r="I12" s="57">
        <v>2</v>
      </c>
      <c r="J12" s="74"/>
      <c r="K12" s="63"/>
      <c r="L12" s="81"/>
      <c r="M12" s="104">
        <f>(H12/H22)</f>
        <v>0.21739130434782608</v>
      </c>
      <c r="N12" s="64">
        <f t="shared" si="0"/>
        <v>-1.5260563034950494</v>
      </c>
      <c r="O12" s="105">
        <f t="shared" si="1"/>
        <v>-0.33175137032501073</v>
      </c>
      <c r="P12" s="83"/>
      <c r="Q12" s="65"/>
      <c r="R12" s="65"/>
    </row>
    <row r="13" spans="1:18" s="66" customFormat="1">
      <c r="B13" s="70"/>
      <c r="C13" s="139" t="s">
        <v>53</v>
      </c>
      <c r="D13" s="143" t="s">
        <v>54</v>
      </c>
      <c r="E13" s="141" t="s">
        <v>48</v>
      </c>
      <c r="F13" s="142">
        <v>43674</v>
      </c>
      <c r="G13" s="147" t="s">
        <v>85</v>
      </c>
      <c r="H13" s="147">
        <v>5</v>
      </c>
      <c r="I13" s="57">
        <v>2</v>
      </c>
      <c r="J13" s="74"/>
      <c r="K13" s="63"/>
      <c r="L13" s="81"/>
      <c r="M13" s="104">
        <f>(H13/H22)</f>
        <v>0.21739130434782608</v>
      </c>
      <c r="N13" s="24">
        <f t="shared" si="0"/>
        <v>-1.5260563034950494</v>
      </c>
      <c r="O13" s="106">
        <f t="shared" si="1"/>
        <v>-0.33175137032501073</v>
      </c>
      <c r="P13" s="83"/>
      <c r="Q13" s="65"/>
      <c r="R13" s="65"/>
    </row>
    <row r="14" spans="1:18" s="66" customFormat="1">
      <c r="A14" s="133" t="s">
        <v>38</v>
      </c>
      <c r="B14" s="71"/>
      <c r="C14" s="139" t="s">
        <v>56</v>
      </c>
      <c r="D14" s="140" t="s">
        <v>28</v>
      </c>
      <c r="E14" s="141" t="s">
        <v>48</v>
      </c>
      <c r="F14" s="142">
        <v>43654</v>
      </c>
      <c r="G14" s="147" t="s">
        <v>85</v>
      </c>
      <c r="H14" s="147">
        <v>2</v>
      </c>
      <c r="I14" s="57">
        <v>4</v>
      </c>
      <c r="J14" s="74"/>
      <c r="K14" s="63"/>
      <c r="L14" s="81"/>
      <c r="M14" s="104">
        <f>(H14/H22)</f>
        <v>8.6956521739130432E-2</v>
      </c>
      <c r="N14" s="64">
        <f t="shared" si="0"/>
        <v>-2.4423470353692043</v>
      </c>
      <c r="O14" s="105">
        <f t="shared" si="1"/>
        <v>-0.21237800307558297</v>
      </c>
      <c r="P14" s="83"/>
      <c r="Q14" s="65"/>
      <c r="R14" s="65"/>
    </row>
    <row r="15" spans="1:18" s="66" customFormat="1">
      <c r="A15" s="133" t="s">
        <v>38</v>
      </c>
      <c r="B15" s="70"/>
      <c r="C15" s="139" t="s">
        <v>51</v>
      </c>
      <c r="D15" s="140" t="s">
        <v>25</v>
      </c>
      <c r="E15" s="141" t="s">
        <v>48</v>
      </c>
      <c r="F15" s="142">
        <v>43659</v>
      </c>
      <c r="G15" s="147" t="s">
        <v>85</v>
      </c>
      <c r="H15" s="147">
        <v>2</v>
      </c>
      <c r="I15" s="57">
        <v>4</v>
      </c>
      <c r="J15" s="74"/>
      <c r="K15" s="63"/>
      <c r="L15" s="81"/>
      <c r="M15" s="104">
        <f>(H15/H22)</f>
        <v>8.6956521739130432E-2</v>
      </c>
      <c r="N15" s="64">
        <f>LN(M15)</f>
        <v>-2.4423470353692043</v>
      </c>
      <c r="O15" s="105">
        <f>M15*N15</f>
        <v>-0.21237800307558297</v>
      </c>
      <c r="P15" s="83"/>
      <c r="Q15" s="65"/>
      <c r="R15" s="65"/>
    </row>
    <row r="16" spans="1:18" s="66" customFormat="1">
      <c r="B16" s="71"/>
      <c r="C16" s="139" t="s">
        <v>82</v>
      </c>
      <c r="D16" s="140" t="s">
        <v>24</v>
      </c>
      <c r="E16" s="141" t="s">
        <v>48</v>
      </c>
      <c r="F16" s="142">
        <v>43659</v>
      </c>
      <c r="G16" s="147" t="s">
        <v>85</v>
      </c>
      <c r="H16" s="147">
        <v>1</v>
      </c>
      <c r="I16" s="57">
        <v>6</v>
      </c>
      <c r="J16" s="74"/>
      <c r="K16" s="63"/>
      <c r="L16" s="81"/>
      <c r="M16" s="104">
        <f>(H16/H22)</f>
        <v>4.3478260869565216E-2</v>
      </c>
      <c r="N16" s="24">
        <f>LN(M16)</f>
        <v>-3.1354942159291497</v>
      </c>
      <c r="O16" s="106">
        <f>M16*N16</f>
        <v>-0.13632583547518043</v>
      </c>
      <c r="P16" s="83"/>
      <c r="Q16" s="65"/>
      <c r="R16" s="65"/>
    </row>
    <row r="17" spans="2:20" s="66" customFormat="1">
      <c r="B17" s="70"/>
      <c r="C17" s="139" t="s">
        <v>58</v>
      </c>
      <c r="D17" s="140" t="s">
        <v>21</v>
      </c>
      <c r="E17" s="141" t="s">
        <v>48</v>
      </c>
      <c r="F17" s="142">
        <v>43663</v>
      </c>
      <c r="G17" s="147" t="s">
        <v>85</v>
      </c>
      <c r="H17" s="147">
        <v>1</v>
      </c>
      <c r="I17" s="57">
        <v>6</v>
      </c>
      <c r="J17" s="74"/>
      <c r="K17" s="63"/>
      <c r="L17" s="81"/>
      <c r="M17" s="104">
        <f>(H17/H22)</f>
        <v>4.3478260869565216E-2</v>
      </c>
      <c r="N17" s="64">
        <f t="shared" si="0"/>
        <v>-3.1354942159291497</v>
      </c>
      <c r="O17" s="105">
        <f t="shared" si="1"/>
        <v>-0.13632583547518043</v>
      </c>
      <c r="P17" s="83"/>
      <c r="Q17" s="65"/>
      <c r="R17" s="65"/>
    </row>
    <row r="18" spans="2:20" s="66" customFormat="1">
      <c r="B18" s="70"/>
      <c r="C18" s="139" t="s">
        <v>59</v>
      </c>
      <c r="D18" s="140" t="s">
        <v>23</v>
      </c>
      <c r="E18" s="141" t="s">
        <v>48</v>
      </c>
      <c r="F18" s="142">
        <v>43670</v>
      </c>
      <c r="G18" s="147" t="s">
        <v>85</v>
      </c>
      <c r="H18" s="147">
        <v>1</v>
      </c>
      <c r="I18" s="57">
        <v>6</v>
      </c>
      <c r="J18" s="74"/>
      <c r="K18" s="63"/>
      <c r="L18" s="81"/>
      <c r="M18" s="104">
        <f>(H18/H22)</f>
        <v>4.3478260869565216E-2</v>
      </c>
      <c r="N18" s="64">
        <f t="shared" si="0"/>
        <v>-3.1354942159291497</v>
      </c>
      <c r="O18" s="105">
        <f t="shared" si="1"/>
        <v>-0.13632583547518043</v>
      </c>
      <c r="P18" s="83"/>
      <c r="Q18" s="65"/>
      <c r="R18" s="65"/>
    </row>
    <row r="19" spans="2:20" ht="16.2" thickBot="1">
      <c r="B19" s="25"/>
      <c r="C19" s="134"/>
      <c r="D19" s="135"/>
      <c r="E19" s="136"/>
      <c r="F19" s="136"/>
      <c r="G19" s="138"/>
      <c r="H19" s="100"/>
      <c r="I19" s="57"/>
      <c r="J19" s="74"/>
      <c r="K19" s="63"/>
      <c r="L19" s="81"/>
      <c r="M19" s="107"/>
      <c r="N19" s="108"/>
      <c r="O19" s="109"/>
      <c r="P19" s="79"/>
      <c r="R19" s="79"/>
      <c r="S19" s="84"/>
      <c r="T19" s="84"/>
    </row>
    <row r="20" spans="2:20" ht="16.2" thickBot="1">
      <c r="B20" s="25"/>
      <c r="C20" s="75"/>
      <c r="D20" s="75"/>
      <c r="E20" s="76"/>
      <c r="F20" s="76"/>
      <c r="G20" s="77"/>
      <c r="H20" s="72"/>
      <c r="I20" s="74"/>
      <c r="J20" s="74"/>
      <c r="K20" s="63"/>
      <c r="L20" s="81"/>
      <c r="M20" s="81"/>
      <c r="N20" s="78"/>
      <c r="O20" s="79"/>
      <c r="P20" s="79"/>
      <c r="R20" s="79"/>
      <c r="S20" s="7" t="s">
        <v>13</v>
      </c>
      <c r="T20" s="84"/>
    </row>
    <row r="21" spans="2:20" ht="16.2" thickBot="1">
      <c r="C21" s="26"/>
      <c r="D21" s="26"/>
      <c r="E21" s="27"/>
      <c r="F21" s="27"/>
      <c r="G21" s="67"/>
      <c r="H21" s="127" t="s">
        <v>14</v>
      </c>
      <c r="M21" s="127" t="s">
        <v>14</v>
      </c>
      <c r="O21" s="127" t="s">
        <v>14</v>
      </c>
      <c r="R21" s="79"/>
      <c r="S21" s="62" t="s">
        <v>37</v>
      </c>
      <c r="T21" s="84"/>
    </row>
    <row r="22" spans="2:20" s="61" customFormat="1" ht="16.2" thickBot="1">
      <c r="C22" s="59"/>
      <c r="D22" s="59"/>
      <c r="E22" s="30"/>
      <c r="F22" s="30"/>
      <c r="G22" s="68"/>
      <c r="H22" s="126">
        <f>SUM(H11:H19)</f>
        <v>23</v>
      </c>
      <c r="I22" s="31"/>
      <c r="J22" s="32"/>
      <c r="K22" s="32"/>
      <c r="L22" s="32"/>
      <c r="M22" s="126">
        <f>SUM(M11:M19)</f>
        <v>0.99999999999999978</v>
      </c>
      <c r="N22" s="31"/>
      <c r="O22" s="125">
        <f>SUM(O11:O19)</f>
        <v>-1.8477757523661449</v>
      </c>
      <c r="P22" s="33"/>
      <c r="Q22" s="33"/>
      <c r="R22" s="98"/>
      <c r="S22" s="34">
        <f>-(O22)</f>
        <v>1.8477757523661449</v>
      </c>
      <c r="T22" s="99"/>
    </row>
    <row r="23" spans="2:20">
      <c r="C23" s="26"/>
      <c r="D23" s="26"/>
      <c r="E23" s="27"/>
      <c r="F23" s="27"/>
      <c r="G23" s="67"/>
      <c r="H23" s="69"/>
      <c r="R23" s="79"/>
      <c r="S23" s="84"/>
      <c r="T23" s="84"/>
    </row>
    <row r="24" spans="2:20">
      <c r="C24" s="26"/>
      <c r="D24" s="26"/>
      <c r="E24" s="27"/>
      <c r="F24" s="27"/>
      <c r="G24" s="58"/>
      <c r="H24" s="35"/>
      <c r="L24" s="130"/>
      <c r="M24" s="131"/>
      <c r="N24" s="131"/>
    </row>
    <row r="25" spans="2:20">
      <c r="L25" s="130"/>
      <c r="M25" s="129" t="s">
        <v>39</v>
      </c>
      <c r="N25" s="131"/>
    </row>
    <row r="26" spans="2:20">
      <c r="L26" s="130"/>
      <c r="M26" s="128" t="s">
        <v>40</v>
      </c>
      <c r="N26" s="131"/>
    </row>
    <row r="27" spans="2:20">
      <c r="L27" s="130"/>
      <c r="M27" s="128" t="s">
        <v>41</v>
      </c>
      <c r="N27" s="131"/>
    </row>
    <row r="28" spans="2:20">
      <c r="L28" s="130"/>
      <c r="M28" s="131"/>
      <c r="N28" s="131"/>
    </row>
  </sheetData>
  <sortState xmlns:xlrd2="http://schemas.microsoft.com/office/spreadsheetml/2017/richdata2" ref="C12:O19">
    <sortCondition ref="H11:H19"/>
  </sortStat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REAL DATA</vt:lpstr>
      <vt:lpstr>H - STUDENT</vt:lpstr>
      <vt:lpstr>H (Fishing Clinic) - INSTRUCTOR</vt:lpstr>
      <vt:lpstr>H (Seining Event) - INSTRUCTOR</vt:lpstr>
      <vt:lpstr>H (Recr. Angling) - INSTRUCTOR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Park</dc:creator>
  <cp:lastModifiedBy>Peter Park</cp:lastModifiedBy>
  <dcterms:created xsi:type="dcterms:W3CDTF">2021-01-06T02:57:50Z</dcterms:created>
  <dcterms:modified xsi:type="dcterms:W3CDTF">2021-10-01T17:53:12Z</dcterms:modified>
</cp:coreProperties>
</file>